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28" documentId="13_ncr:1_{F6CB121F-512D-4AA6-A0C1-0FB36C537598}" xr6:coauthVersionLast="47" xr6:coauthVersionMax="47" xr10:uidLastSave="{9B2EB32B-E584-418D-BBC6-2F25765A6493}"/>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I2" i="6"/>
  <c r="J2" i="6"/>
  <c r="L2" i="6"/>
  <c r="B2" i="6"/>
  <c r="B3" i="6"/>
  <c r="B4" i="6"/>
  <c r="B5" i="6"/>
  <c r="B6" i="6"/>
  <c r="B7" i="6"/>
  <c r="B8" i="6"/>
  <c r="B9" i="6"/>
  <c r="B10" i="6"/>
  <c r="B11" i="6"/>
  <c r="B12" i="6"/>
  <c r="B13" i="6"/>
  <c r="B14" i="6"/>
  <c r="B15" i="6"/>
  <c r="B16" i="6"/>
  <c r="B17" i="6"/>
  <c r="B18" i="6"/>
  <c r="B19" i="6"/>
  <c r="B20" i="6"/>
  <c r="B21" i="6"/>
  <c r="B22" i="6"/>
  <c r="B23" i="6"/>
  <c r="B24" i="6"/>
  <c r="B25" i="6"/>
  <c r="B26" i="6"/>
  <c r="B27" i="6"/>
  <c r="B28" i="6"/>
  <c r="G3" i="6"/>
  <c r="G4" i="6"/>
  <c r="G5" i="6"/>
  <c r="G6" i="6"/>
  <c r="G7" i="6"/>
  <c r="G8" i="6"/>
  <c r="G9" i="6"/>
  <c r="G10" i="6"/>
  <c r="G11" i="6"/>
  <c r="G12" i="6"/>
  <c r="G13" i="6"/>
  <c r="G14" i="6"/>
  <c r="G15" i="6"/>
  <c r="G16" i="6"/>
  <c r="G17" i="6"/>
  <c r="G18" i="6"/>
  <c r="G19" i="6"/>
  <c r="G20" i="6"/>
  <c r="G21" i="6"/>
  <c r="G22" i="6"/>
  <c r="G23" i="6"/>
  <c r="G24" i="6"/>
  <c r="G25" i="6"/>
  <c r="G26" i="6"/>
  <c r="G27" i="6"/>
  <c r="G28" i="6"/>
  <c r="I3" i="6"/>
  <c r="I4" i="6"/>
  <c r="I5" i="6"/>
  <c r="I6" i="6"/>
  <c r="I7" i="6"/>
  <c r="I8" i="6"/>
  <c r="I9" i="6"/>
  <c r="I10" i="6"/>
  <c r="I11" i="6"/>
  <c r="I12" i="6"/>
  <c r="I13" i="6"/>
  <c r="I14" i="6"/>
  <c r="I15" i="6"/>
  <c r="I16" i="6"/>
  <c r="I17" i="6"/>
  <c r="I18" i="6"/>
  <c r="I19" i="6"/>
  <c r="I20" i="6"/>
  <c r="I21" i="6"/>
  <c r="I22" i="6"/>
  <c r="I23" i="6"/>
  <c r="I24" i="6"/>
  <c r="I25" i="6"/>
  <c r="I26" i="6"/>
  <c r="I27" i="6"/>
  <c r="I28" i="6"/>
  <c r="J3" i="6"/>
  <c r="J4" i="6"/>
  <c r="J5" i="6"/>
  <c r="J6" i="6"/>
  <c r="J7" i="6"/>
  <c r="J8" i="6"/>
  <c r="J9" i="6"/>
  <c r="J10" i="6"/>
  <c r="J11" i="6"/>
  <c r="J12" i="6"/>
  <c r="J13" i="6"/>
  <c r="J14" i="6"/>
  <c r="J15" i="6"/>
  <c r="J16" i="6"/>
  <c r="J17" i="6"/>
  <c r="J18" i="6"/>
  <c r="J19" i="6"/>
  <c r="J20" i="6"/>
  <c r="J21" i="6"/>
  <c r="J22" i="6"/>
  <c r="J23" i="6"/>
  <c r="J24" i="6"/>
  <c r="J25" i="6"/>
  <c r="J26" i="6"/>
  <c r="J27" i="6"/>
  <c r="J28" i="6"/>
  <c r="L3" i="6"/>
  <c r="L4" i="6"/>
  <c r="L5" i="6"/>
  <c r="L6" i="6"/>
  <c r="L7" i="6"/>
  <c r="L8" i="6"/>
  <c r="L9" i="6"/>
  <c r="L10" i="6"/>
  <c r="L11" i="6"/>
  <c r="L12" i="6"/>
  <c r="L13" i="6"/>
  <c r="L14" i="6"/>
  <c r="L15" i="6"/>
  <c r="L16" i="6"/>
  <c r="L17" i="6"/>
  <c r="L18" i="6"/>
  <c r="L19" i="6"/>
  <c r="L20" i="6"/>
  <c r="L21" i="6"/>
  <c r="L22" i="6"/>
  <c r="L23" i="6"/>
  <c r="L24" i="6"/>
  <c r="L25" i="6"/>
  <c r="L26" i="6"/>
  <c r="L27" i="6"/>
  <c r="L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<sst xmlns="http://schemas.openxmlformats.org/spreadsheetml/2006/main" count="180294" uniqueCount="39121">
  <si>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</si>
  <si>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</si>
  <si>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</si>
  <si>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</si>
  <si>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</si>
  <si>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</si>
  <si>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</si>
  <si>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</si>
  <si>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</si>
  <si>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</si>
  <si>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</si>
  <si>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</si>
  <si>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</si>
  <si>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</si>
  <si>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</si>
  <si>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</si>
  <si>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</si>
  <si>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</si>
  <si>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</si>
  <si>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</si>
  <si>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</si>
  <si>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</si>
  <si>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</si>
  <si>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</si>
  <si>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</si>
  <si>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</si>
  <si>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</si>
  <si>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</si>
  <si>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</si>
  <si>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</si>
  <si>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</si>
  <si>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</si>
  <si>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</si>
  <si>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</si>
  <si>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</si>
  <si>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</si>
  <si>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</si>
  <si>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</si>
  <si>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</si>
  <si>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</si>
  <si>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</si>
  <si>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</si>
  <si>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</si>
  <si>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</si>
  <si>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</si>
  <si>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</si>
  <si>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</si>
  <si>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</si>
  <si>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</si>
  <si>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</si>
  <si>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</si>
  <si>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</si>
  <si>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</si>
  <si>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</si>
  <si>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</si>
  <si>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</si>
  <si>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</si>
  <si>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</si>
  <si>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</si>
  <si>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</si>
  <si>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</si>
  <si>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</si>
  <si>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</si>
  <si>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</si>
  <si>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</si>
  <si>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</si>
  <si>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</si>
  <si>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</si>
  <si>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</si>
  <si>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</si>
  <si>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</si>
  <si>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</si>
  <si>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</si>
  <si>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</si>
  <si>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</si>
  <si>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</si>
  <si>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</si>
  <si>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</si>
  <si>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</si>
  <si>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</si>
  <si>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</si>
  <si>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</si>
  <si>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</si>
  <si>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</si>
  <si>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</si>
  <si>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</si>
  <si>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</si>
  <si>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</si>
  <si>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</si>
  <si>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</si>
  <si>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</si>
  <si>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</si>
  <si>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</si>
  <si>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</si>
  <si>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</si>
  <si>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</si>
  <si>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</si>
  <si>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</si>
  <si>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</si>
  <si>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</si>
  <si>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</si>
  <si>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</si>
  <si>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</si>
  <si>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</si>
  <si>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</si>
  <si>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</si>
  <si>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</si>
  <si>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</si>
  <si>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</si>
  <si>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</si>
  <si>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</si>
  <si>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</si>
  <si>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</si>
  <si>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</si>
  <si>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</si>
  <si>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</si>
  <si>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</si>
  <si>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</si>
  <si>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</si>
  <si>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</si>
  <si>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</si>
  <si>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</si>
  <si>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</si>
  <si>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</si>
  <si>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</si>
  <si>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</si>
  <si>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</si>
  <si>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</si>
  <si>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</si>
  <si>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</si>
  <si>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</si>
  <si>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</si>
  <si>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</si>
  <si>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</si>
  <si>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</si>
  <si>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</si>
  <si>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</si>
  <si>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</si>
  <si>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</si>
  <si>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</si>
  <si>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</si>
  <si>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</si>
  <si>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</si>
  <si>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</si>
  <si>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</si>
  <si>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</si>
  <si>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</si>
  <si>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</si>
  <si>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</si>
  <si>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</si>
  <si>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</si>
  <si>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</si>
  <si>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</si>
  <si>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</si>
  <si>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</si>
  <si>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</si>
  <si>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</si>
  <si>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</si>
  <si>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</si>
  <si>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</si>
  <si>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</si>
  <si>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</si>
  <si>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</si>
  <si>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</si>
  <si>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</si>
  <si>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</si>
  <si>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</si>
  <si>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</si>
  <si>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</si>
  <si>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</si>
  <si>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</si>
  <si>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</si>
  <si>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</si>
  <si>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</si>
  <si>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</si>
  <si>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</si>
  <si>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</si>
  <si>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</si>
  <si>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</si>
  <si>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</si>
  <si>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</si>
  <si>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</si>
  <si>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</si>
  <si>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</si>
  <si>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</si>
  <si>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</si>
  <si>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</si>
  <si>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</si>
  <si>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</si>
  <si>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</si>
  <si>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</si>
  <si>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</si>
  <si>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</si>
  <si>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</si>
  <si>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</si>
  <si>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</si>
  <si>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</si>
  <si>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</si>
  <si>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</si>
  <si>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</si>
  <si>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</si>
  <si>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</si>
  <si>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</si>
  <si>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</si>
  <si>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</si>
  <si>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</si>
  <si>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</si>
  <si>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</si>
  <si>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</si>
  <si>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</si>
  <si>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</si>
  <si>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</si>
  <si>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</si>
  <si>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</si>
  <si>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</si>
  <si>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</si>
  <si>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</si>
  <si>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</si>
  <si>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</si>
  <si>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</si>
  <si>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</si>
  <si>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</si>
  <si>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</si>
  <si>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</si>
  <si>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</si>
  <si>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</si>
  <si>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</si>
  <si>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</si>
  <si>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</si>
  <si>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</si>
  <si>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</si>
  <si>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</si>
  <si>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</si>
  <si>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</si>
  <si>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</si>
  <si>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</si>
  <si>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</si>
  <si>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</si>
  <si>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</si>
  <si>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</si>
  <si>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</si>
  <si>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</si>
  <si>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</si>
  <si>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</si>
  <si>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</si>
  <si>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</si>
  <si>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</si>
  <si>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</si>
  <si>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</si>
  <si>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</si>
  <si>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</si>
  <si>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</si>
  <si>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</si>
  <si>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</si>
  <si>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</si>
  <si>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</si>
  <si>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</si>
  <si>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</si>
  <si>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</si>
  <si>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</si>
  <si>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</si>
  <si>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</si>
  <si>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</si>
  <si>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</si>
  <si>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</si>
  <si>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</si>
  <si>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</si>
  <si>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</si>
  <si>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</si>
  <si>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</si>
  <si>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</si>
  <si>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</si>
  <si>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</si>
  <si>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</si>
  <si>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</si>
  <si>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</si>
  <si>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</si>
  <si>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</si>
  <si>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</si>
  <si>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</si>
  <si>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</si>
  <si>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</si>
  <si>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</si>
  <si>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</si>
  <si>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</si>
  <si>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</si>
  <si>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</si>
  <si>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</si>
  <si>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</si>
  <si>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</si>
  <si>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</si>
  <si>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</si>
  <si>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</si>
  <si>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</si>
  <si>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</si>
  <si>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</si>
  <si>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</si>
  <si>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</si>
  <si>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</si>
  <si>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</si>
  <si>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</si>
  <si>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</si>
  <si>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</si>
  <si>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</si>
  <si>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</si>
  <si>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</si>
  <si>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</si>
  <si>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</si>
  <si>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</si>
  <si>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</si>
  <si>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</si>
  <si>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</si>
  <si>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</si>
  <si>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</si>
  <si>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</si>
  <si>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</si>
  <si>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</si>
  <si>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</si>
  <si>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</si>
  <si>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</si>
  <si>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</si>
  <si>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</si>
  <si>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</si>
  <si>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</si>
  <si>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</si>
  <si>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</si>
  <si>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</si>
  <si>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</si>
  <si>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</si>
  <si>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</si>
  <si>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</si>
  <si>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</si>
  <si>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</si>
  <si>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</si>
  <si>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</si>
  <si>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</si>
  <si>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</si>
  <si>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</si>
  <si>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</si>
  <si>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</si>
  <si>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</si>
  <si>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</si>
  <si>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</si>
  <si>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</si>
  <si>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</si>
  <si>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</si>
  <si>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</si>
  <si>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</si>
  <si>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</si>
  <si>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</si>
  <si>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</si>
  <si>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</si>
  <si>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</si>
  <si>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</si>
  <si>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</si>
  <si>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</si>
  <si>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</si>
  <si>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</si>
  <si>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</si>
  <si>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</si>
  <si>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</si>
  <si>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</si>
  <si>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</si>
  <si>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</si>
  <si>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</si>
  <si>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</si>
  <si>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</si>
  <si>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</si>
  <si>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</si>
  <si>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</si>
  <si>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</si>
  <si>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</si>
  <si>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</si>
  <si>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</si>
  <si>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</si>
  <si>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</si>
  <si>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</si>
  <si>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</si>
  <si>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</si>
  <si>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</si>
  <si>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</si>
  <si>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</si>
  <si>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</si>
  <si>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</si>
  <si>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</si>
  <si>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</si>
  <si>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</si>
  <si>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</si>
  <si>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</si>
  <si>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</si>
  <si>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</si>
  <si>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</si>
  <si>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</si>
  <si>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</si>
  <si>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</si>
  <si>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</si>
  <si>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</si>
  <si>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</si>
  <si>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</si>
  <si>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</si>
  <si>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</si>
  <si>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</si>
  <si>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</si>
  <si>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</si>
  <si>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</si>
  <si>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</si>
  <si>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</si>
  <si>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</si>
  <si>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</si>
  <si>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</si>
  <si>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</si>
  <si>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</si>
  <si>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</si>
  <si>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</si>
  <si>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</si>
  <si>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</si>
  <si>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</si>
  <si>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</si>
  <si>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</si>
  <si>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</si>
  <si>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</si>
  <si>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</si>
  <si>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</si>
  <si>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</si>
  <si>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</si>
  <si>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</si>
  <si>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</si>
  <si>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</si>
  <si>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</si>
  <si>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</si>
  <si>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</si>
  <si>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</si>
  <si>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</si>
  <si>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</si>
  <si>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</si>
  <si>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</si>
  <si>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</si>
  <si>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</si>
  <si>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</si>
  <si>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</si>
  <si>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</si>
  <si>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</si>
  <si>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</si>
  <si>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</si>
  <si>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</si>
  <si>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</si>
  <si>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</si>
  <si>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</si>
  <si>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</si>
  <si>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</si>
  <si>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</si>
  <si>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</si>
  <si>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</si>
  <si>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</si>
  <si>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</si>
  <si>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</si>
  <si>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</si>
  <si>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</si>
  <si>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</si>
  <si>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</si>
  <si>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</si>
  <si>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</si>
  <si>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</si>
  <si>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</si>
  <si>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</si>
  <si>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</si>
  <si>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</si>
  <si>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</si>
  <si>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</si>
  <si>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</si>
  <si>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</si>
  <si>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</si>
  <si>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</si>
  <si>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</si>
  <si>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</si>
  <si>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</si>
  <si>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</si>
  <si>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</si>
  <si>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</si>
  <si>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</si>
  <si>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</si>
  <si>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</si>
  <si>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</si>
  <si>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</si>
  <si>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</si>
  <si>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</si>
  <si>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</si>
  <si>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</si>
  <si>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</si>
  <si>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</si>
  <si>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</si>
  <si>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</si>
  <si>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</si>
  <si>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</si>
  <si>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</si>
  <si>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</si>
  <si>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</si>
  <si>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</si>
  <si>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</si>
  <si>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</si>
  <si>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</si>
  <si>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</si>
  <si>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</si>
  <si>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</si>
  <si>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</si>
  <si>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</si>
  <si>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</si>
  <si>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</si>
  <si>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</si>
  <si>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</si>
  <si>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</si>
  <si>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</si>
  <si>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</si>
  <si>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</si>
  <si>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</si>
  <si>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</si>
  <si>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</si>
  <si>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</si>
  <si>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</si>
  <si>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</si>
  <si>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</si>
  <si>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</si>
  <si>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</si>
  <si>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</si>
  <si>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</si>
  <si>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</si>
  <si>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</si>
  <si>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</si>
  <si>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</si>
  <si>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</si>
  <si>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</si>
  <si>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</si>
  <si>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</si>
  <si>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</si>
  <si>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</si>
  <si>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</si>
  <si>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</si>
  <si>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</si>
  <si>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</si>
  <si>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</si>
  <si>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</si>
  <si>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</si>
  <si>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</si>
  <si>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</si>
  <si>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</si>
  <si>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</si>
  <si>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</si>
  <si>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</si>
  <si>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</si>
  <si>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</si>
  <si>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</si>
  <si>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</si>
  <si>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</si>
  <si>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</si>
  <si>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</si>
  <si>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</si>
  <si>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</si>
  <si>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</si>
  <si>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</si>
  <si>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</si>
  <si>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</si>
  <si>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</si>
  <si>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</si>
  <si>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</si>
  <si>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</si>
  <si>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</si>
  <si>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</si>
  <si>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</si>
  <si>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</si>
  <si>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</si>
  <si>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</si>
  <si>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</si>
  <si>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</si>
  <si>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</si>
  <si>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</si>
  <si>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</si>
  <si>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</si>
  <si>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</si>
  <si>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</si>
  <si>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</si>
  <si>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</si>
  <si>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</si>
  <si>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</si>
  <si>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</si>
  <si>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</si>
  <si>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</si>
  <si>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</si>
  <si>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</si>
  <si>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</si>
  <si>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</si>
  <si>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</si>
  <si>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</si>
  <si>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</si>
  <si>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</si>
  <si>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</si>
  <si>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</si>
  <si>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</si>
  <si>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</si>
  <si>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</si>
  <si>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</si>
  <si>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</si>
  <si>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</si>
  <si>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</si>
  <si>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</si>
  <si>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</si>
  <si>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</si>
  <si>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</si>
  <si>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</si>
  <si>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</si>
  <si>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</si>
  <si>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</si>
  <si>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</si>
  <si>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</si>
  <si>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</si>
  <si>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</si>
  <si>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</si>
  <si>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</si>
  <si>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</si>
  <si>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</si>
  <si>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</si>
  <si>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</si>
  <si>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</si>
  <si>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</si>
  <si>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</si>
  <si>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</si>
  <si>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</si>
  <si>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</si>
  <si>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</si>
  <si>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</si>
  <si>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</si>
  <si>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</si>
  <si>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</si>
  <si>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</si>
  <si>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</si>
  <si>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</si>
  <si>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</si>
  <si>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</si>
  <si>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</si>
  <si>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</si>
  <si>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</si>
  <si>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</si>
  <si>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</si>
  <si>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</si>
  <si>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</si>
  <si>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</si>
  <si>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</si>
  <si>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</si>
  <si>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</si>
  <si>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</si>
  <si>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</si>
  <si>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</si>
  <si>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</si>
  <si>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</si>
  <si>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</si>
  <si>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</si>
  <si>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</si>
  <si>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</si>
  <si>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</si>
  <si>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</si>
  <si>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</si>
  <si>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</si>
  <si>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</si>
  <si>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</si>
  <si>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</si>
  <si>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</si>
  <si>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</si>
  <si>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</si>
  <si>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</si>
  <si>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</si>
  <si>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</si>
  <si>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</si>
  <si>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</si>
  <si>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</si>
  <si>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</si>
  <si>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</si>
  <si>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</si>
  <si>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</si>
  <si>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</si>
  <si>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</si>
  <si>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</si>
  <si>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</si>
  <si>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</si>
  <si>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</si>
  <si>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</si>
  <si>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</si>
  <si>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</si>
  <si>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</si>
  <si>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</si>
  <si>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</si>
  <si>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</si>
  <si>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</si>
  <si>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</si>
  <si>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</si>
  <si>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</si>
  <si>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</si>
  <si>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</si>
  <si>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</si>
  <si>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</si>
  <si>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</si>
  <si>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</si>
  <si>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</si>
  <si>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</si>
  <si>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</si>
  <si>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</si>
  <si>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</si>
  <si>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</si>
  <si>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</si>
  <si>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</si>
  <si>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</si>
  <si>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</si>
  <si>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</si>
  <si>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</si>
  <si>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</si>
  <si>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</si>
  <si>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</si>
  <si>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</si>
  <si>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</si>
  <si>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</si>
  <si>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</si>
  <si>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</si>
  <si>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</si>
  <si>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</si>
  <si>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</si>
  <si>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</si>
  <si>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</si>
  <si>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</si>
  <si>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</si>
  <si>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</si>
  <si>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</si>
  <si>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</si>
  <si>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</si>
  <si>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</si>
  <si>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</si>
  <si>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</si>
  <si>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</si>
  <si>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</si>
  <si>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</si>
  <si>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</si>
  <si>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</si>
  <si>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</si>
  <si>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</si>
  <si>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</si>
  <si>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</si>
  <si>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</si>
  <si>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</si>
  <si>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</si>
  <si>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</si>
  <si>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</si>
  <si>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</si>
  <si>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</si>
  <si>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</si>
  <si>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</si>
  <si>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</si>
  <si>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</si>
  <si>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</si>
  <si>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</si>
  <si>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</si>
  <si>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</si>
  <si>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</si>
  <si>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</si>
  <si>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</si>
  <si>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</si>
  <si>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</si>
  <si>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</si>
  <si>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</si>
  <si>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</si>
  <si>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</si>
  <si>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</si>
  <si>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</si>
  <si>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</si>
  <si>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</si>
  <si>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</si>
  <si>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</si>
  <si>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</si>
  <si>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</si>
  <si>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</si>
  <si>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</si>
  <si>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</si>
  <si>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</si>
  <si>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</si>
  <si>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</si>
  <si>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</si>
  <si>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</si>
  <si>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</si>
  <si>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</si>
  <si>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</si>
  <si>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</si>
  <si>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</si>
  <si>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</si>
  <si>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</si>
  <si>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</si>
  <si>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</si>
  <si>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</si>
  <si>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</si>
  <si>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</si>
  <si>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</si>
  <si>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</si>
  <si>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</si>
  <si>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</si>
  <si>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</si>
  <si>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</si>
  <si>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</si>
  <si>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</si>
  <si>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</si>
  <si>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</si>
  <si>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</si>
  <si>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</si>
  <si>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</si>
  <si>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</si>
  <si>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</si>
  <si>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</si>
  <si>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</si>
  <si>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</si>
  <si>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</si>
  <si>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</si>
  <si>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</si>
  <si>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</si>
  <si>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</si>
  <si>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</si>
  <si>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</si>
  <si>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</si>
  <si>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</si>
  <si>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</si>
  <si>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</si>
  <si>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</si>
  <si>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</si>
  <si>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</si>
  <si>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</si>
  <si>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</si>
  <si>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</si>
  <si>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</si>
  <si>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</si>
  <si>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</si>
  <si>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</si>
  <si>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</si>
  <si>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</si>
  <si>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</si>
  <si>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</si>
  <si>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</si>
  <si>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</si>
  <si>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</si>
  <si>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</si>
  <si>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</si>
  <si>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</si>
  <si>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</si>
  <si>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</si>
  <si>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</si>
  <si>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</si>
  <si>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</si>
  <si>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</si>
  <si>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</si>
  <si>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</si>
  <si>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</si>
  <si>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</si>
  <si>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</si>
  <si>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</si>
  <si>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</si>
  <si>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</si>
  <si>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</si>
  <si>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</si>
  <si>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</si>
  <si>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</si>
  <si>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</si>
  <si>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</si>
  <si>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</si>
  <si>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</si>
  <si>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</si>
  <si>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</si>
  <si>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</si>
  <si>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</si>
  <si>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</si>
  <si>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</si>
  <si>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</si>
  <si>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</si>
  <si>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</si>
  <si>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</si>
  <si>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</si>
  <si>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</si>
  <si>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</si>
  <si>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</si>
  <si>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</si>
  <si>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</si>
  <si>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</si>
  <si>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</si>
  <si>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</si>
  <si>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</si>
  <si>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</si>
  <si>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</si>
  <si>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</si>
  <si>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</si>
  <si>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</si>
  <si>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</si>
  <si>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</si>
  <si>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</si>
  <si>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</si>
  <si>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</si>
  <si>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</si>
  <si>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</si>
  <si>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</si>
  <si>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</si>
  <si>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</si>
  <si>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</si>
  <si>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</si>
  <si>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</si>
  <si>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</si>
  <si>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</si>
  <si>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</si>
  <si>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</si>
  <si>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</si>
  <si>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</si>
  <si>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</si>
  <si>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</si>
  <si>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</si>
  <si>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</si>
  <si>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</si>
  <si>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</si>
  <si>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</si>
  <si>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</si>
  <si>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</si>
  <si>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</si>
  <si>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</si>
  <si>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</si>
  <si>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</si>
  <si>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</si>
  <si>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</si>
  <si>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</si>
  <si>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</si>
  <si>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</si>
  <si>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</si>
  <si>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</si>
  <si>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</si>
  <si>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</si>
  <si>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</si>
  <si>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</si>
  <si>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</si>
  <si>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</si>
  <si>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</si>
  <si>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</si>
  <si>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</si>
  <si>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</si>
  <si>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</si>
  <si>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</si>
  <si>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</si>
  <si>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</si>
  <si>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</si>
  <si>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</si>
  <si>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</si>
  <si>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</si>
  <si>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</si>
  <si>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</si>
  <si>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</si>
  <si>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</si>
  <si>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</si>
  <si>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</si>
  <si>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</si>
  <si>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</si>
  <si>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</si>
  <si>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</si>
  <si>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</si>
  <si>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</si>
  <si>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</si>
  <si>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</si>
  <si>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</si>
  <si>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</si>
  <si>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</si>
  <si>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</si>
  <si>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</si>
  <si>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</si>
  <si>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</si>
  <si>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</si>
  <si>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</si>
  <si>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</si>
  <si>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</si>
  <si>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</si>
  <si>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</si>
  <si>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</si>
  <si>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</si>
  <si>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</si>
  <si>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</si>
  <si>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</si>
  <si>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</si>
  <si>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</si>
  <si>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</si>
  <si>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</si>
  <si>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</si>
  <si>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</si>
  <si>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</si>
  <si>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</si>
  <si>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</si>
  <si>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</si>
  <si>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</si>
  <si>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</si>
  <si>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</si>
  <si>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</si>
  <si>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</si>
  <si>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</si>
  <si>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</si>
  <si>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</si>
  <si>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</si>
  <si>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</si>
  <si>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</si>
  <si>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</si>
  <si>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</si>
  <si>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</si>
  <si>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</si>
  <si>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</si>
  <si>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</si>
  <si>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</si>
  <si>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</si>
  <si>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</si>
  <si>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</si>
  <si>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</si>
  <si>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</si>
  <si>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</si>
  <si>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</si>
  <si>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</si>
  <si>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</si>
  <si>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</si>
  <si>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</si>
  <si>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</si>
  <si>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</si>
  <si>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</si>
  <si>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</si>
  <si>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</si>
  <si>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</si>
  <si>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</si>
  <si>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</si>
  <si>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</si>
  <si>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</si>
  <si>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</si>
  <si>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</si>
  <si>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</si>
  <si>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</si>
  <si>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</si>
  <si>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</si>
  <si>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</si>
  <si>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</si>
  <si>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</si>
  <si>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</si>
  <si>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</si>
  <si>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</si>
  <si>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</si>
  <si>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</si>
  <si>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</si>
  <si>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</si>
  <si>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</si>
  <si>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</si>
  <si>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</si>
  <si>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</si>
  <si>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</si>
  <si>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</si>
  <si>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</si>
  <si>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</si>
  <si>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</si>
  <si>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</si>
  <si>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</si>
  <si>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</si>
  <si>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</si>
  <si>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</si>
  <si>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</si>
  <si>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</si>
  <si>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</si>
  <si>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</si>
  <si>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</si>
  <si>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</si>
  <si>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</si>
  <si>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</si>
  <si>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</si>
  <si>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</si>
  <si>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</si>
  <si>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</si>
  <si>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</si>
  <si>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</si>
  <si>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</si>
  <si>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</si>
  <si>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</si>
  <si>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</si>
  <si>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</si>
  <si>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</si>
  <si>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</si>
  <si>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</si>
  <si>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</si>
  <si>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</si>
  <si>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</si>
  <si>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</si>
  <si>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</si>
  <si>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</si>
  <si>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</si>
  <si>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</si>
  <si>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</si>
  <si>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</si>
  <si>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</si>
  <si>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</si>
  <si>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</si>
  <si>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</si>
  <si>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</si>
  <si>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</si>
  <si>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</si>
  <si>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</si>
  <si>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</si>
  <si>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</si>
  <si>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</si>
  <si>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</si>
  <si>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</si>
  <si>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</si>
  <si>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</si>
  <si>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</si>
  <si>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</si>
  <si>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</si>
  <si>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</si>
  <si>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</si>
  <si>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</si>
  <si>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</si>
  <si>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</si>
  <si>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</si>
  <si>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</si>
  <si>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</si>
  <si>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</si>
  <si>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</si>
  <si>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</si>
  <si>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</si>
  <si>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</si>
  <si>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</si>
  <si>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</si>
  <si>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</si>
  <si>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</si>
  <si>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</si>
  <si>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</si>
  <si>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</si>
  <si>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</si>
  <si>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</si>
  <si>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</si>
  <si>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</si>
  <si>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</si>
  <si>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</si>
  <si>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</si>
  <si>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</si>
  <si>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</si>
  <si>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</si>
  <si>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</si>
  <si>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</si>
  <si>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</si>
  <si>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</si>
  <si>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</si>
  <si>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</si>
  <si>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</si>
  <si>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</si>
  <si>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</si>
  <si>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</si>
  <si>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</si>
  <si>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</si>
  <si>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</si>
  <si>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</si>
  <si>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</si>
  <si>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</si>
  <si>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</si>
  <si>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</si>
  <si>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</si>
  <si>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</si>
  <si>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</si>
  <si>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</si>
  <si>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</si>
  <si>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</si>
  <si>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</si>
  <si>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</si>
  <si>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</si>
  <si>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</si>
  <si>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</si>
  <si>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</si>
  <si>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</si>
  <si>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</si>
  <si>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</si>
  <si>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</si>
  <si>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</si>
  <si>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</si>
  <si>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</si>
  <si>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</si>
  <si>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</si>
  <si>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</si>
  <si>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</si>
  <si>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</si>
  <si>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</si>
  <si>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</si>
  <si>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</si>
  <si>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</si>
  <si>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</si>
  <si>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</si>
  <si>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</si>
  <si>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</si>
  <si>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</si>
  <si>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</si>
  <si>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</si>
  <si>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</si>
  <si>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</si>
  <si>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</si>
  <si>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</si>
  <si>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</si>
  <si>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</si>
  <si>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</si>
  <si>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</si>
  <si>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</si>
  <si>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</si>
  <si>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</si>
  <si>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</si>
  <si>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</si>
  <si>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</si>
  <si>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</si>
  <si>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</si>
  <si>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</si>
  <si>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</si>
  <si>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</si>
  <si>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</si>
  <si>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</si>
  <si>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</si>
  <si>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</si>
  <si>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</si>
  <si>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</si>
  <si>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</si>
  <si>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</si>
  <si>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</si>
  <si>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</si>
  <si>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</si>
  <si>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</si>
  <si>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</si>
  <si>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</si>
  <si>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</si>
  <si>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</si>
  <si>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</si>
  <si>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</si>
  <si>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</si>
  <si>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</si>
  <si>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</si>
  <si>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</si>
  <si>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</si>
  <si>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</si>
  <si>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</si>
  <si>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</si>
  <si>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</si>
  <si>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</si>
  <si>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</si>
  <si>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</si>
  <si>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</si>
  <si>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</si>
  <si>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</si>
  <si>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</si>
  <si>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</si>
  <si>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</si>
  <si>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</si>
  <si>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</si>
  <si>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</si>
  <si>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</si>
  <si>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</si>
  <si>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</si>
  <si>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</si>
  <si>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</si>
  <si>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</si>
  <si>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</si>
  <si>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</si>
  <si>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</si>
  <si>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</si>
  <si>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</si>
  <si>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</si>
  <si>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</si>
  <si>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</si>
  <si>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</si>
  <si>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</si>
  <si>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</si>
  <si>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</si>
  <si>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</si>
  <si>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</si>
  <si>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</si>
  <si>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</si>
  <si>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</si>
  <si>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</si>
  <si>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</si>
  <si>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</si>
  <si>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</si>
  <si>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</si>
  <si>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</si>
  <si>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</si>
  <si>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</si>
  <si>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</si>
  <si>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</si>
  <si>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</si>
  <si>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</si>
  <si>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</si>
  <si>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</si>
  <si>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</si>
  <si>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</si>
  <si>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</si>
  <si>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</si>
  <si>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</si>
  <si>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</si>
  <si>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</si>
  <si>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</si>
  <si>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</si>
  <si>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</si>
  <si>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</si>
  <si>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</si>
  <si>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</si>
  <si>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</si>
  <si>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</si>
  <si>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</si>
  <si>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</si>
  <si>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</si>
  <si>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</si>
  <si>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</si>
  <si>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</si>
  <si>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</si>
  <si>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</si>
  <si>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</si>
  <si>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</si>
  <si>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</si>
  <si>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</si>
  <si>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</si>
  <si>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</si>
  <si>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</si>
  <si>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</si>
  <si>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</si>
  <si>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</si>
  <si>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</si>
  <si>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</si>
  <si>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</si>
  <si>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</si>
  <si>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</si>
  <si>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</si>
  <si>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</si>
  <si>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</si>
  <si>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</si>
  <si>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</si>
  <si>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</si>
  <si>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</si>
  <si>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</si>
  <si>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</si>
  <si>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</si>
  <si>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</si>
  <si>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</si>
  <si>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</si>
  <si>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</si>
  <si>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</si>
  <si>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</si>
  <si>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</si>
  <si>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</si>
  <si>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</si>
  <si>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</si>
  <si>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</si>
  <si>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</si>
  <si>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</si>
  <si>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</si>
  <si>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</si>
  <si>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</si>
  <si>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</si>
  <si>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</si>
  <si>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</si>
  <si>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</si>
  <si>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</si>
  <si>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</si>
  <si>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</si>
  <si>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</si>
  <si>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</si>
  <si>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</si>
  <si>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</si>
  <si>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</si>
  <si>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</si>
  <si>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</si>
  <si>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</si>
  <si>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</si>
  <si>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</si>
  <si>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</si>
  <si>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</si>
  <si>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</si>
  <si>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</si>
  <si>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</si>
  <si>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</si>
  <si>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</si>
  <si>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</si>
  <si>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</si>
  <si>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</si>
  <si>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</si>
  <si>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</si>
  <si>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</si>
  <si>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</si>
  <si>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</si>
  <si>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</si>
  <si>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</si>
  <si>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</si>
  <si>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</si>
  <si>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</si>
  <si>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</si>
  <si>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</si>
  <si>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</si>
  <si>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</si>
  <si>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</si>
  <si>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</si>
  <si>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</si>
  <si>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</si>
  <si>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</si>
  <si>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</si>
  <si>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</si>
  <si>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</si>
  <si>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</si>
  <si>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</si>
  <si>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</si>
  <si>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</si>
  <si>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</si>
  <si>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</si>
  <si>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</si>
  <si>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</si>
  <si>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</si>
  <si>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</si>
  <si>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</si>
  <si>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</si>
  <si>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</si>
  <si>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</si>
  <si>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</si>
  <si>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</si>
  <si>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</si>
  <si>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</si>
  <si>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</si>
  <si>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</si>
  <si>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</si>
  <si>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</si>
  <si>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</si>
  <si>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</si>
  <si>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</si>
  <si>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</si>
  <si>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</si>
  <si>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</si>
  <si>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</si>
  <si>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</si>
  <si>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</si>
  <si>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</si>
  <si>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</si>
  <si>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</si>
  <si>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</si>
  <si>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</si>
  <si>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</si>
  <si>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</si>
  <si>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</si>
  <si>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</si>
  <si>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</si>
  <si>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</si>
  <si>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</si>
  <si>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</si>
  <si>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</si>
  <si>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</si>
  <si>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</si>
  <si>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</si>
  <si>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</si>
  <si>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</si>
  <si>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</si>
  <si>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</si>
  <si>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</si>
  <si>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</si>
  <si>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</si>
  <si>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</si>
  <si>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</si>
  <si>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</si>
  <si>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</si>
  <si>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</si>
  <si>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</si>
  <si>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</si>
  <si>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</si>
  <si>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</si>
  <si>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</si>
  <si>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</si>
  <si>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</si>
  <si>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</si>
  <si>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</si>
  <si>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</si>
  <si>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</si>
  <si>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</si>
  <si>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</si>
  <si>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</si>
  <si>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</si>
  <si>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</si>
  <si>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</si>
  <si>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</si>
  <si>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</si>
  <si>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</si>
  <si>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</si>
  <si>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</si>
  <si>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</si>
  <si>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</si>
  <si>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</si>
  <si>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</si>
  <si>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</si>
  <si>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</si>
  <si>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</si>
  <si>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</si>
  <si>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</si>
  <si>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</si>
  <si>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</si>
  <si>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</si>
  <si>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</si>
  <si>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</si>
  <si>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</si>
  <si>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</si>
  <si>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</si>
  <si>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</si>
  <si>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</si>
  <si>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</si>
  <si>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</si>
  <si>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</si>
  <si>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</si>
  <si>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</si>
  <si>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</si>
  <si>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</si>
  <si>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</si>
  <si>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</si>
  <si>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</si>
  <si>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</si>
  <si>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</si>
  <si>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</si>
  <si>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</si>
  <si>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</si>
  <si>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</si>
  <si>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</si>
  <si>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</si>
  <si>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</si>
  <si>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</si>
  <si>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</si>
  <si>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</si>
  <si>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</si>
  <si>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</si>
  <si>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</si>
  <si>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</si>
  <si>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</si>
  <si>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</si>
  <si>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</si>
  <si>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</si>
  <si>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</si>
  <si>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</si>
  <si>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</si>
  <si>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</si>
  <si>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</si>
  <si>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</si>
  <si>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</si>
  <si>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</si>
  <si>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</si>
  <si>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</si>
  <si>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</si>
  <si>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</si>
  <si>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</si>
  <si>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</si>
  <si>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</si>
  <si>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</si>
  <si>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</si>
  <si>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</si>
  <si>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</si>
  <si>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</si>
  <si>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</si>
  <si>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</si>
  <si>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</si>
  <si>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</si>
  <si>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</si>
  <si>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</si>
  <si>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</si>
  <si>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</si>
  <si>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</si>
  <si>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</si>
  <si>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</si>
  <si>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</si>
  <si>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</si>
  <si>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</si>
  <si>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</si>
  <si>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</si>
  <si>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</si>
  <si>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</si>
  <si>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</si>
  <si>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</si>
  <si>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</si>
  <si>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</si>
  <si>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</si>
  <si>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</si>
  <si>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</si>
  <si>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</si>
  <si>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</si>
  <si>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</si>
  <si>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</si>
  <si>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</si>
  <si>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</si>
  <si>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</si>
  <si>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</si>
  <si>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</si>
  <si>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</si>
  <si>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</si>
  <si>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</si>
  <si>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</si>
  <si>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</si>
  <si>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</si>
  <si>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</si>
  <si>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</si>
  <si>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</si>
  <si>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</si>
  <si>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</si>
  <si>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</si>
  <si>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</si>
  <si>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</si>
  <si>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</si>
  <si>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</si>
  <si>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</si>
  <si>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</si>
  <si>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</si>
  <si>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</si>
  <si>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</si>
  <si>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</si>
  <si>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</si>
  <si>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</si>
  <si>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</si>
  <si>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</si>
  <si>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</si>
  <si>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</si>
  <si>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</si>
  <si>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</si>
  <si>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</si>
  <si>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</si>
  <si>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</si>
  <si>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</si>
  <si>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</si>
  <si>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</si>
  <si>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</si>
  <si>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</si>
  <si>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</si>
  <si>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</si>
  <si>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</si>
  <si>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</si>
  <si>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</si>
  <si>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</si>
  <si>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</si>
  <si>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</si>
  <si>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</si>
  <si>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</si>
  <si>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</si>
  <si>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</si>
  <si>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</si>
  <si>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</si>
  <si>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</si>
  <si>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</si>
  <si>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</si>
  <si>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</si>
  <si>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</si>
  <si>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</si>
  <si>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</si>
  <si>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</si>
  <si>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</si>
  <si>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</si>
  <si>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</si>
  <si>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</si>
  <si>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</si>
  <si>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</si>
  <si>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</si>
  <si>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</si>
  <si>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</si>
  <si>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</si>
  <si>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</si>
  <si>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</si>
  <si>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</si>
  <si>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</si>
  <si>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</si>
  <si>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</si>
  <si>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</si>
  <si>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</si>
  <si>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</si>
  <si>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</si>
  <si>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</si>
  <si>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</si>
  <si>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</si>
  <si>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</si>
  <si>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</si>
  <si>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</si>
  <si>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</si>
  <si>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</si>
  <si>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</si>
  <si>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</si>
  <si>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</si>
  <si>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</si>
  <si>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</si>
  <si>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</si>
  <si>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</si>
  <si>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</si>
  <si>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</si>
  <si>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</si>
  <si>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</si>
  <si>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</si>
  <si>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</si>
  <si>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</si>
  <si>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</si>
  <si>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</si>
  <si>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</si>
  <si>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</si>
  <si>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</si>
  <si>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</si>
  <si>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</si>
  <si>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</si>
  <si>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</si>
  <si>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</si>
  <si>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</si>
  <si>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</si>
  <si>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</si>
  <si>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</si>
  <si>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</si>
  <si>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</si>
  <si>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</si>
  <si>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</si>
  <si>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</si>
  <si>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</si>
  <si>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</si>
  <si>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</si>
  <si>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</si>
  <si>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</si>
  <si>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</si>
  <si>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</si>
  <si>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</si>
  <si>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</si>
  <si>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</si>
  <si>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</si>
  <si>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</si>
  <si>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</si>
  <si>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</si>
  <si>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</si>
  <si>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</si>
  <si>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</si>
  <si>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</si>
  <si>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</si>
  <si>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</si>
  <si>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</si>
  <si>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</si>
  <si>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</si>
  <si>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</si>
  <si>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</si>
  <si>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</si>
  <si>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</si>
  <si>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</si>
  <si>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</si>
  <si>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</si>
  <si>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</si>
  <si>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</si>
  <si>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</si>
  <si>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</si>
  <si>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</si>
  <si>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</si>
  <si>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</si>
  <si>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</si>
  <si>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</si>
  <si>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</si>
  <si>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</si>
  <si>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</si>
  <si>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</si>
  <si>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</si>
  <si>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</si>
  <si>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</si>
  <si>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</si>
  <si>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</si>
  <si>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</si>
  <si>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</si>
  <si>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</si>
  <si>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</si>
  <si>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</si>
  <si>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</si>
  <si>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</si>
  <si>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</si>
  <si>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</si>
  <si>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</si>
  <si>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</si>
  <si>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</si>
  <si>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</si>
  <si>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</si>
  <si>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</si>
  <si>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</si>
  <si>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</si>
  <si>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</si>
  <si>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</si>
  <si>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</si>
  <si>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</si>
  <si>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</si>
  <si>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</si>
  <si>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</si>
  <si>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</si>
  <si>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</si>
  <si>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</si>
  <si>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</si>
  <si>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</si>
  <si>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</si>
  <si>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</si>
  <si>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</si>
  <si>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</si>
  <si>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</si>
  <si>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</si>
  <si>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</si>
  <si>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</si>
  <si>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</si>
  <si>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</si>
  <si>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</si>
  <si>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</si>
  <si>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</si>
  <si>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</si>
  <si>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</si>
  <si>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</si>
  <si>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</si>
  <si>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</si>
  <si>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</si>
  <si>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</si>
  <si>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</si>
  <si>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</si>
  <si>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</si>
  <si>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</si>
  <si>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</si>
  <si>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</si>
  <si>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</si>
  <si>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</si>
  <si>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</si>
  <si>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</si>
  <si>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</si>
  <si>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</si>
  <si>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</si>
  <si>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</si>
  <si>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</si>
  <si>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</si>
  <si>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</si>
  <si>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</si>
  <si>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</si>
  <si>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</si>
  <si>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</si>
  <si>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</si>
  <si>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</si>
  <si>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</si>
  <si>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</si>
  <si>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</si>
  <si>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</si>
  <si>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</si>
  <si>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</si>
  <si>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</si>
  <si>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</si>
  <si>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</si>
  <si>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</si>
  <si>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</si>
  <si>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</si>
  <si>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</si>
  <si>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</si>
  <si>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</si>
  <si>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</si>
  <si>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</si>
  <si>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</si>
  <si>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</si>
  <si>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</si>
  <si>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</si>
  <si>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</si>
  <si>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</si>
  <si>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</si>
  <si>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</si>
  <si>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</si>
  <si>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</si>
  <si>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</si>
  <si>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</si>
  <si>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</si>
  <si>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</si>
  <si>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</si>
  <si>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</si>
  <si>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</si>
  <si>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</si>
  <si>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</si>
  <si>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</si>
  <si>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</si>
  <si>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</si>
  <si>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</si>
  <si>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</si>
  <si>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</si>
  <si>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</si>
  <si>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</si>
  <si>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</si>
  <si>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</si>
  <si>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</si>
  <si>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</si>
  <si>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</si>
  <si>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</si>
  <si>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</si>
  <si>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</si>
  <si>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</si>
  <si>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</si>
  <si>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</si>
  <si>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</si>
  <si>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</si>
  <si>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</si>
  <si>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</si>
  <si>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</si>
  <si>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</si>
  <si>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</si>
  <si>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</si>
  <si>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</si>
  <si>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</si>
  <si>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</si>
  <si>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</si>
  <si>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</si>
  <si>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</si>
  <si>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</si>
  <si>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</si>
  <si>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</si>
  <si>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</si>
  <si>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</si>
  <si>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</si>
  <si>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</si>
  <si>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</si>
  <si>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</si>
  <si>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</si>
  <si>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</si>
  <si>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</si>
  <si>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</si>
  <si>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</si>
  <si>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</si>
  <si>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</si>
  <si>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</si>
  <si>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</si>
  <si>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</si>
  <si>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</si>
  <si>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</si>
  <si>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</si>
  <si>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</si>
  <si>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</si>
  <si>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</si>
  <si>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</si>
  <si>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</si>
  <si>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</si>
  <si>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</si>
  <si>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</si>
  <si>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</si>
  <si>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</si>
  <si>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</si>
  <si>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</si>
  <si>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</si>
  <si>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</si>
  <si>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</si>
  <si>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</si>
  <si>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</si>
  <si>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</si>
  <si>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</si>
  <si>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</si>
  <si>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</si>
  <si>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</si>
  <si>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</si>
  <si>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</si>
  <si>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</si>
  <si>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</si>
  <si>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</si>
  <si>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</si>
  <si>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</si>
  <si>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</si>
  <si>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</si>
  <si>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</si>
  <si>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</si>
  <si>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</si>
  <si>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</si>
  <si>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</si>
  <si>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</si>
  <si>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</si>
  <si>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</si>
  <si>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</si>
  <si>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</si>
  <si>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</si>
  <si>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</si>
  <si>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</si>
  <si>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</si>
  <si>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</si>
  <si>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</si>
  <si>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</si>
  <si>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</si>
  <si>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</si>
  <si>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</si>
  <si>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</si>
  <si>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</si>
  <si>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</si>
  <si>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</si>
  <si>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</si>
  <si>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</si>
  <si>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</si>
  <si>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</si>
  <si>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</si>
  <si>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</si>
  <si>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</si>
  <si>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</si>
  <si>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</si>
  <si>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</si>
  <si>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</si>
  <si>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</si>
  <si>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</si>
  <si>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</si>
  <si>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</si>
  <si>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</si>
  <si>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</si>
  <si>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</si>
  <si>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</si>
  <si>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</si>
  <si>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</si>
  <si>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</si>
  <si>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</si>
  <si>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</si>
  <si>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</si>
  <si>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</si>
  <si>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</si>
  <si>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</si>
  <si>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</si>
  <si>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</si>
  <si>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</si>
  <si>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</si>
  <si>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</si>
  <si>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</si>
  <si>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</si>
  <si>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</si>
  <si>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</si>
  <si>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</si>
  <si>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</si>
  <si>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</si>
  <si>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</si>
  <si>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</si>
  <si>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</si>
  <si>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</si>
  <si>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</si>
  <si>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</si>
  <si>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</si>
  <si>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</si>
  <si>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</si>
  <si>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</si>
  <si>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</si>
  <si>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</si>
  <si>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</si>
  <si>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</si>
  <si>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</si>
  <si>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</si>
  <si>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</si>
  <si>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</si>
  <si>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</si>
  <si>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</si>
  <si>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</si>
  <si>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</si>
  <si>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</si>
  <si>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</si>
  <si>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</si>
  <si>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</si>
  <si>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</si>
  <si>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</si>
  <si>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</si>
  <si>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</si>
  <si>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</si>
  <si>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</si>
  <si>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</si>
  <si>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</si>
  <si>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</si>
  <si>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</si>
  <si>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</si>
  <si>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</si>
  <si>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</si>
  <si>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</si>
  <si>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</si>
  <si>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</si>
  <si>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</si>
  <si>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</si>
  <si>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</si>
  <si>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</si>
  <si>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</si>
  <si>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</si>
  <si>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</si>
  <si>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</si>
  <si>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</si>
  <si>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</si>
  <si>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</si>
  <si>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</si>
  <si>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</si>
  <si>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</si>
  <si>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</si>
  <si>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</si>
  <si>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</si>
  <si>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</si>
  <si>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</si>
  <si>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</si>
  <si>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</si>
  <si>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</si>
  <si>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</si>
  <si>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</si>
  <si>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</si>
  <si>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</si>
  <si>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</si>
  <si>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</si>
  <si>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</si>
  <si>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</si>
  <si>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</si>
  <si>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</si>
  <si>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</si>
  <si>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</si>
  <si>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</si>
  <si>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</si>
  <si>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</si>
  <si>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</si>
  <si>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</si>
  <si>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</si>
  <si>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</si>
  <si>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</si>
  <si>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</si>
  <si>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</si>
  <si>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</si>
  <si>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</si>
  <si>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</si>
  <si>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</si>
  <si>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</si>
  <si>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</si>
  <si>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</si>
  <si>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</si>
  <si>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</si>
  <si>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</si>
  <si>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</si>
  <si>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</si>
  <si>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</si>
  <si>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</si>
  <si>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</si>
  <si>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</si>
  <si>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</si>
  <si>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</si>
  <si>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</si>
  <si>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</si>
  <si>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</si>
  <si>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</si>
  <si>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</si>
  <si>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</si>
  <si>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</si>
  <si>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</si>
  <si>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</si>
  <si>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</si>
  <si>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</si>
  <si>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</si>
  <si>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</si>
  <si>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</si>
  <si>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</si>
  <si>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</si>
  <si>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</si>
  <si>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</si>
  <si>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</si>
  <si>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</si>
  <si>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</si>
  <si>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</si>
  <si>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</si>
  <si>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</si>
  <si>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</si>
  <si>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</si>
  <si>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</si>
  <si>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</si>
  <si>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</si>
  <si>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</si>
  <si>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</si>
  <si>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</si>
  <si>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</si>
  <si>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</si>
  <si>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</si>
  <si>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</si>
  <si>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</si>
  <si>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</si>
  <si>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</si>
  <si>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</si>
  <si>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</si>
  <si>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</si>
  <si>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</si>
  <si>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</si>
  <si>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</si>
  <si>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</si>
  <si>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</si>
  <si>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</si>
  <si>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</si>
  <si>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</si>
  <si>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</si>
  <si>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</si>
  <si>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</si>
  <si>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</si>
  <si>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</si>
  <si>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</si>
  <si>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</si>
  <si>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</si>
  <si>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</si>
  <si>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</si>
  <si>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</si>
  <si>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</si>
  <si>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</si>
  <si>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</si>
  <si>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</si>
  <si>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</si>
  <si>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</si>
  <si>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</si>
  <si>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</si>
  <si>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</si>
  <si>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</si>
  <si>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</si>
  <si>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</si>
  <si>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</si>
  <si>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</si>
  <si>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</si>
  <si>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</si>
  <si>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</si>
  <si>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</si>
  <si>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</si>
  <si>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</si>
  <si>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</si>
  <si>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</si>
  <si>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</si>
  <si>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</si>
  <si>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</si>
  <si>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</si>
  <si>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</si>
  <si>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</si>
  <si>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</si>
  <si>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</si>
  <si>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</si>
  <si>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</si>
  <si>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</si>
  <si>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</si>
  <si>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</si>
  <si>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</si>
  <si>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</si>
  <si>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</si>
  <si>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</si>
  <si>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</si>
  <si>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</si>
  <si>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</si>
  <si>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</si>
  <si>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</si>
  <si>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</si>
  <si>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</si>
  <si>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</si>
  <si>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</si>
  <si>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</si>
  <si>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</si>
  <si>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</si>
  <si>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</si>
  <si>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</si>
  <si>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</si>
  <si>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</si>
  <si>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</si>
  <si>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</si>
  <si>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</si>
  <si>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</si>
  <si>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</si>
  <si>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</si>
  <si>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</si>
  <si>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</si>
  <si>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</si>
  <si>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</si>
  <si>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</si>
  <si>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</si>
  <si>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</si>
  <si>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</si>
  <si>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</si>
  <si>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</si>
  <si>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</si>
  <si>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</si>
  <si>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</si>
  <si>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</si>
  <si>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</si>
  <si>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</si>
  <si>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</si>
  <si>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</si>
  <si>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</si>
  <si>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</si>
  <si>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</si>
  <si>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</si>
  <si>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</si>
  <si>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</si>
  <si>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</si>
  <si>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</si>
  <si>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</si>
  <si>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</si>
  <si>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</si>
  <si>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</si>
  <si>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</si>
  <si>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</si>
  <si>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</si>
  <si>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</si>
  <si>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</si>
  <si>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</si>
  <si>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</si>
  <si>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</si>
  <si>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</si>
  <si>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</si>
  <si>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</si>
  <si>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</si>
  <si>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</si>
  <si>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</si>
  <si>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</si>
  <si>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</si>
  <si>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</si>
  <si>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</si>
  <si>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</si>
  <si>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</si>
  <si>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</si>
  <si>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</si>
  <si>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</si>
  <si>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</si>
  <si>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</si>
  <si>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</si>
  <si>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</si>
  <si>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</si>
  <si>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</si>
  <si>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</si>
  <si>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</si>
  <si>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</si>
  <si>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</si>
  <si>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</si>
  <si>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</si>
  <si>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</si>
  <si>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</si>
  <si>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</si>
  <si>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</si>
  <si>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</si>
  <si>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</si>
  <si>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</si>
  <si>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</si>
  <si>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</si>
  <si>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</si>
  <si>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</si>
  <si>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</si>
  <si>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</si>
  <si>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</si>
  <si>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</si>
  <si>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</si>
  <si>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</si>
  <si>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</si>
  <si>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</si>
  <si>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</si>
  <si>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</si>
  <si>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</si>
  <si>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</si>
  <si>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</si>
  <si>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</si>
  <si>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</si>
  <si>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</si>
  <si>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</si>
  <si>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</si>
  <si>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</si>
  <si>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</si>
  <si>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</si>
  <si>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</si>
  <si>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</si>
  <si>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</si>
  <si>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</si>
  <si>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</si>
  <si>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</si>
  <si>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</si>
  <si>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</si>
  <si>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</si>
  <si>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</si>
  <si>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</si>
  <si>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</si>
  <si>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</si>
  <si>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</si>
  <si>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</si>
  <si>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</si>
  <si>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</si>
  <si>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</si>
  <si>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</si>
  <si>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</si>
  <si>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</si>
  <si>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</si>
  <si>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</si>
  <si>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</si>
  <si>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</si>
  <si>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</si>
  <si>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</si>
  <si>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</si>
  <si>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</si>
  <si>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</si>
  <si>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</si>
  <si>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</si>
  <si>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</si>
  <si>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</si>
  <si>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</si>
  <si>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</si>
  <si>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</si>
  <si>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</si>
  <si>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</si>
  <si>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</si>
  <si>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</si>
  <si>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</si>
  <si>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</si>
  <si>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</si>
  <si>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</si>
  <si>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</si>
  <si>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</si>
  <si>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</si>
  <si>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</si>
  <si>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</si>
  <si>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</si>
  <si>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</si>
  <si>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</si>
  <si>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</si>
  <si>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</si>
  <si>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</si>
  <si>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</si>
  <si>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</si>
  <si>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</si>
  <si>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</si>
  <si>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</si>
  <si>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</si>
  <si>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</si>
  <si>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</si>
  <si>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</si>
  <si>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</si>
  <si>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</si>
  <si>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</si>
  <si>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</si>
  <si>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</si>
  <si>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</si>
  <si>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</si>
  <si>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</si>
  <si>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</si>
  <si>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</si>
  <si>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</si>
  <si>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</si>
  <si>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</si>
  <si>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</si>
  <si>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</si>
  <si>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</si>
  <si>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</si>
  <si>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</si>
  <si>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</si>
  <si>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</si>
  <si>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</si>
  <si>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</si>
  <si>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</si>
  <si>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</si>
  <si>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</si>
  <si>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</si>
  <si>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</si>
  <si>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</si>
  <si>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</si>
  <si>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</si>
  <si>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</si>
  <si>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</si>
  <si>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</si>
  <si>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</si>
  <si>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</si>
  <si>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</si>
  <si>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</si>
  <si>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</si>
  <si>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</si>
  <si>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</si>
  <si>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</si>
  <si>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</si>
  <si>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</si>
  <si>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</si>
  <si>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</si>
  <si>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</si>
  <si>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</si>
  <si>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</si>
  <si>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</si>
  <si>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</si>
  <si>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</si>
  <si>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</si>
  <si>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</si>
  <si>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</si>
  <si>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</si>
  <si>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</si>
  <si>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</si>
  <si>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</si>
  <si>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</si>
  <si>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</si>
  <si>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</si>
  <si>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</si>
  <si>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</si>
  <si>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</si>
  <si>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</si>
  <si>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</si>
  <si>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</si>
  <si>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</si>
  <si>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</si>
  <si>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</si>
  <si>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</si>
  <si>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</si>
  <si>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</si>
  <si>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</si>
  <si>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</si>
  <si>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</si>
  <si>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</si>
  <si>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</si>
  <si>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</si>
  <si>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</si>
  <si>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</si>
  <si>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</si>
  <si>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</si>
  <si>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</si>
  <si>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</si>
  <si>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</si>
  <si>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</si>
  <si>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</si>
  <si>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</si>
  <si>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</si>
  <si>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</si>
  <si>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</si>
  <si>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</si>
  <si>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</si>
  <si>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</si>
  <si>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</si>
  <si>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</si>
  <si>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</si>
  <si>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</si>
  <si>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</si>
  <si>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</si>
  <si>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</si>
  <si>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</si>
  <si>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</si>
  <si>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</si>
  <si>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</si>
  <si>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</si>
  <si>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</si>
  <si>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</si>
  <si>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</si>
  <si>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</si>
  <si>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</si>
  <si>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</si>
  <si>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</si>
  <si>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</si>
  <si>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</si>
  <si>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</si>
  <si>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</si>
  <si>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</si>
  <si>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</si>
  <si>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</si>
  <si>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</si>
  <si>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</si>
  <si>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</si>
  <si>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</si>
  <si>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</si>
  <si>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</si>
  <si>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</si>
  <si>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</si>
  <si>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</si>
  <si>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</si>
  <si>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</si>
  <si>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</si>
  <si>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</si>
  <si>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</si>
  <si>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</si>
  <si>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</si>
  <si>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</si>
  <si>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</si>
  <si>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</si>
  <si>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</si>
  <si>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</si>
  <si>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</si>
  <si>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</si>
  <si>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</si>
  <si>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</si>
  <si>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</si>
  <si>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</si>
  <si>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</si>
  <si>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</si>
  <si>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</si>
  <si>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</si>
  <si>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</si>
  <si>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</si>
  <si>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</si>
  <si>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</si>
  <si>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</si>
  <si>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</si>
  <si>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</si>
  <si>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</si>
  <si>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</si>
  <si>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</si>
  <si>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</si>
  <si>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</si>
  <si>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</si>
  <si>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</si>
  <si>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</si>
  <si>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</si>
  <si>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</si>
  <si>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</si>
  <si>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</si>
  <si>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</si>
  <si>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</si>
  <si>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</si>
  <si>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</si>
  <si>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</si>
  <si>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</si>
  <si>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</si>
  <si>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</si>
  <si>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</si>
  <si>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</si>
  <si>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</si>
  <si>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</si>
  <si>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</si>
  <si>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</si>
  <si>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</si>
  <si>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</si>
  <si>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</si>
  <si>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</si>
  <si>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</si>
  <si>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</si>
  <si>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</si>
  <si>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</si>
  <si>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</si>
  <si>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</si>
  <si>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</si>
  <si>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</si>
  <si>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</si>
  <si>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</si>
  <si>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</si>
  <si>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</si>
  <si>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</si>
  <si>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</si>
  <si>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</si>
  <si>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</si>
  <si>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</si>
  <si>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</si>
  <si>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</si>
  <si>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</si>
  <si>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</si>
  <si>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</si>
  <si>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</si>
  <si>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</si>
  <si>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</si>
  <si>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</si>
  <si>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</si>
  <si>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</si>
  <si>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</si>
  <si>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</si>
  <si>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</si>
  <si>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</si>
  <si>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</si>
  <si>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</si>
  <si>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</si>
  <si>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</si>
  <si>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</si>
  <si>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</si>
  <si>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</si>
  <si>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</si>
  <si>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</si>
  <si>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</si>
  <si>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</si>
  <si>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</si>
  <si>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</si>
  <si>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</si>
  <si>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</si>
  <si>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</si>
  <si>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</si>
  <si>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</si>
  <si>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</si>
  <si>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</si>
  <si>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</si>
  <si>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</si>
  <si>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</si>
  <si>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</si>
  <si>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</si>
  <si>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</si>
  <si>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</si>
  <si>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</si>
  <si>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</si>
  <si>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</si>
  <si>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</si>
  <si>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</si>
  <si>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</si>
  <si>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</si>
  <si>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</si>
  <si>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</si>
  <si>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</si>
  <si>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</si>
  <si>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</si>
  <si>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</si>
  <si>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</si>
  <si>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</si>
  <si>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</si>
  <si>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</si>
  <si>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</si>
  <si>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</si>
  <si>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</si>
  <si>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</si>
  <si>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</si>
  <si>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</si>
  <si>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</si>
  <si>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</si>
  <si>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</si>
  <si>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</si>
  <si>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</si>
  <si>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</si>
  <si>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</si>
  <si>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</si>
  <si>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</si>
  <si>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</si>
  <si>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</si>
  <si>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</si>
  <si>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</si>
  <si>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</si>
  <si>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</si>
  <si>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</si>
  <si>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</si>
  <si>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</si>
  <si>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</si>
  <si>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</si>
  <si>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</si>
  <si>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</si>
  <si>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</si>
  <si>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</si>
  <si>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</si>
  <si>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</si>
  <si>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</si>
  <si>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</si>
  <si>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</si>
  <si>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</si>
  <si>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</si>
  <si>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</si>
  <si>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</si>
  <si>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</si>
  <si>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</si>
  <si>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</si>
  <si>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</si>
  <si>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</si>
  <si>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</si>
  <si>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</si>
  <si>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</si>
  <si>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</si>
  <si>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</si>
  <si>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</si>
  <si>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</si>
  <si>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</si>
  <si>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</si>
  <si>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</si>
  <si>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</si>
  <si>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</si>
  <si>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</si>
  <si>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</si>
  <si>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</si>
  <si>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</si>
  <si>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</si>
  <si>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</si>
  <si>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</si>
  <si>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</si>
  <si>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</si>
  <si>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</si>
  <si>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</si>
  <si>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</si>
  <si>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</si>
  <si>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</si>
  <si>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</si>
  <si>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</si>
  <si>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</si>
  <si>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</si>
  <si>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</si>
  <si>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</si>
  <si>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</si>
  <si>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</si>
  <si>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</si>
  <si>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</si>
  <si>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</si>
  <si>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</si>
  <si>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</si>
  <si>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</si>
  <si>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</si>
  <si>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</si>
  <si>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</si>
  <si>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</si>
  <si>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</si>
  <si>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</si>
  <si>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</si>
  <si>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</si>
  <si>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</si>
  <si>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</si>
  <si>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</si>
  <si>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</si>
  <si>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</si>
  <si>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</si>
  <si>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</si>
  <si>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</si>
  <si>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</si>
  <si>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</si>
  <si>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</si>
  <si>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</si>
  <si>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</si>
  <si>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</si>
  <si>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</si>
  <si>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</si>
  <si>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</si>
  <si>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</si>
  <si>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</si>
  <si>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</si>
  <si>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</si>
  <si>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</si>
  <si>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</si>
  <si>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</si>
  <si>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</si>
  <si>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</si>
  <si>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</si>
  <si>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</si>
  <si>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</si>
  <si>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</si>
  <si>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</si>
  <si>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</si>
  <si>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</si>
  <si>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</si>
  <si>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</si>
  <si>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</si>
  <si>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</si>
  <si>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</si>
  <si>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</si>
  <si>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</si>
  <si>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</si>
  <si>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</si>
  <si>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</si>
  <si>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</si>
  <si>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</si>
  <si>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</si>
  <si>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</si>
  <si>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</si>
  <si>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</si>
  <si>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</si>
  <si>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</si>
  <si>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</si>
  <si>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</si>
  <si>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</si>
  <si>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</si>
  <si>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</si>
  <si>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</si>
  <si>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</si>
  <si>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</si>
  <si>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</si>
  <si>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</si>
  <si>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</si>
  <si>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</si>
  <si>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</si>
  <si>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</si>
  <si>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</si>
  <si>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</si>
  <si>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</si>
  <si>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</si>
  <si>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</si>
  <si>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</si>
  <si>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</si>
  <si>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</si>
  <si>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</si>
  <si>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</si>
  <si>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</si>
  <si>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</si>
  <si>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</si>
  <si>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</si>
  <si>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</si>
  <si>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</si>
  <si>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</si>
  <si>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</si>
  <si>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</si>
  <si>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</si>
  <si>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</si>
  <si>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</si>
  <si>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</si>
  <si>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</si>
  <si>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</si>
  <si>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</si>
  <si>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</si>
  <si>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</si>
  <si>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</si>
  <si>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</si>
  <si>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</si>
  <si>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</si>
  <si>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</si>
  <si>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</si>
  <si>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</si>
  <si>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</si>
  <si>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</si>
  <si>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</si>
  <si>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</si>
  <si>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</si>
  <si>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</si>
  <si>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</si>
  <si>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</si>
  <si>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</si>
  <si>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</si>
  <si>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</si>
  <si>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</si>
  <si>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</si>
  <si>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</si>
  <si>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</si>
  <si>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</si>
  <si>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</si>
  <si>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</si>
  <si>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</si>
  <si>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</si>
  <si>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</si>
  <si>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</si>
  <si>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</si>
  <si>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</si>
  <si>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</si>
  <si>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</si>
  <si>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</si>
  <si>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</si>
  <si>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</si>
  <si>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</si>
  <si>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</si>
  <si>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</si>
  <si>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</si>
  <si>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</si>
  <si>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</si>
  <si>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</si>
  <si>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</si>
  <si>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</si>
  <si>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</si>
  <si>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</si>
  <si>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</si>
  <si>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</si>
  <si>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</si>
  <si>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</si>
  <si>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</si>
  <si>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</si>
  <si>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</si>
  <si>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</si>
  <si>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</si>
  <si>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</si>
  <si>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</si>
  <si>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</si>
  <si>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</si>
  <si>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</si>
  <si>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</si>
  <si>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</si>
  <si>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</si>
  <si>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</si>
  <si>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</si>
  <si>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</si>
  <si>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</si>
  <si>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</si>
  <si>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</si>
  <si>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</si>
  <si>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</si>
  <si>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</si>
  <si>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</si>
  <si>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</si>
  <si>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</si>
  <si>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</si>
  <si>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</si>
  <si>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</si>
  <si>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</si>
  <si>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</si>
  <si>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</si>
  <si>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</si>
  <si>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</si>
  <si>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</si>
  <si>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</si>
  <si>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</si>
  <si>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</si>
  <si>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</si>
  <si>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</si>
  <si>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</si>
  <si>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</si>
  <si>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</si>
  <si>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</si>
  <si>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</si>
  <si>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</si>
  <si>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</si>
  <si>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</si>
  <si>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</si>
  <si>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</si>
  <si>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</si>
  <si>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</si>
  <si>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</si>
  <si>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</si>
  <si>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</si>
  <si>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</si>
  <si>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</si>
  <si>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</si>
  <si>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</si>
  <si>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</si>
  <si>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</si>
  <si>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</si>
  <si>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</si>
  <si>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</si>
  <si>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</si>
  <si>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</si>
  <si>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</si>
  <si>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</si>
  <si>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</si>
  <si>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</si>
  <si>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</si>
  <si>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</si>
  <si>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</si>
  <si>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</si>
  <si>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</si>
  <si>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</si>
  <si>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</si>
  <si>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</si>
  <si>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</si>
  <si>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</si>
  <si>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</si>
  <si>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</si>
  <si>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</si>
  <si>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</si>
  <si>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</si>
  <si>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</si>
  <si>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</si>
  <si>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</si>
  <si>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</si>
  <si>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</si>
  <si>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</si>
  <si>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</si>
  <si>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</si>
  <si>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</si>
  <si>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</si>
  <si>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</si>
  <si>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</si>
  <si>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</si>
  <si>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</si>
  <si>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</si>
  <si>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</si>
  <si>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</si>
  <si>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</si>
  <si>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</si>
  <si>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</si>
  <si>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</si>
  <si>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</si>
  <si>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</si>
  <si>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</si>
  <si>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</si>
  <si>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</si>
  <si>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</si>
  <si>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</si>
  <si>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</si>
  <si>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</si>
  <si>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</si>
  <si>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</si>
  <si>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</si>
  <si>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</si>
  <si>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</si>
  <si>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</si>
  <si>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</si>
  <si>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</si>
  <si>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</si>
  <si>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</si>
  <si>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</si>
  <si>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</si>
  <si>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</si>
  <si>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</si>
  <si>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</si>
  <si>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</si>
  <si>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</si>
  <si>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</si>
  <si>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</si>
  <si>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</si>
  <si>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</si>
  <si>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</si>
  <si>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</si>
  <si>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</si>
  <si>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</si>
  <si>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</si>
  <si>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</si>
  <si>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</si>
  <si>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</si>
  <si>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</si>
  <si>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</si>
  <si>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</si>
  <si>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</si>
  <si>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</si>
  <si>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</si>
  <si>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</si>
  <si>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</si>
  <si>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</si>
  <si>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</si>
  <si>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</si>
  <si>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</si>
  <si>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</si>
  <si>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</si>
  <si>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</si>
  <si>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</si>
  <si>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</si>
  <si>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</si>
  <si>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</si>
  <si>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</si>
  <si>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</si>
  <si>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</si>
  <si>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</si>
  <si>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</si>
  <si>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</si>
  <si>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</si>
  <si>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</si>
  <si>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</si>
  <si>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</si>
  <si>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</si>
  <si>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</si>
  <si>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</si>
  <si>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</si>
  <si>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</si>
  <si>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</si>
  <si>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</si>
  <si>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</si>
  <si>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</si>
  <si>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</si>
  <si>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</si>
  <si>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</si>
  <si>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</si>
  <si>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</si>
  <si>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</si>
  <si>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</si>
  <si>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</si>
  <si>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</si>
  <si>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</si>
  <si>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</si>
  <si>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</si>
  <si>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</si>
  <si>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</si>
  <si>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</si>
  <si>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</si>
  <si>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</si>
  <si>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</si>
  <si>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</si>
  <si>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</si>
  <si>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</si>
  <si>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</si>
  <si>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</si>
  <si>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</si>
  <si>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</si>
  <si>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</si>
  <si>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</si>
  <si>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</si>
  <si>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</si>
  <si>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</si>
  <si>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</si>
  <si>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</si>
  <si>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</si>
  <si>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</si>
  <si>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</si>
  <si>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</si>
  <si>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</si>
  <si>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</si>
  <si>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</si>
  <si>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</si>
  <si>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</si>
  <si>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</si>
  <si>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</si>
  <si>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</si>
  <si>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</si>
  <si>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</si>
  <si>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</si>
  <si>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</si>
  <si>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</si>
  <si>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</si>
  <si>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</si>
  <si>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</si>
  <si>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</si>
  <si>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</si>
  <si>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</si>
  <si>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</si>
  <si>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</si>
  <si>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</si>
  <si>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</si>
  <si>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</si>
  <si>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</si>
  <si>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</si>
  <si>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</si>
  <si>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</si>
  <si>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</si>
  <si>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</si>
  <si>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</si>
  <si>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</si>
  <si>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</si>
  <si>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</si>
  <si>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</si>
  <si>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</si>
  <si>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</si>
  <si>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</si>
  <si>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</si>
  <si>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</si>
  <si>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</si>
  <si>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</si>
  <si>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</si>
  <si>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</si>
  <si>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</si>
  <si>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</si>
  <si>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</si>
  <si>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</si>
  <si>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</si>
  <si>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</si>
  <si>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</si>
  <si>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</si>
  <si>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</si>
  <si>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</si>
  <si>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</si>
  <si>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</si>
  <si>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</si>
  <si>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</si>
  <si>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</si>
  <si>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</si>
  <si>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</si>
  <si>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</si>
  <si>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</si>
  <si>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</si>
  <si>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</si>
  <si>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</si>
  <si>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</si>
  <si>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</si>
  <si>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</si>
  <si>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</si>
  <si>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</si>
  <si>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</si>
  <si>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</si>
  <si>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</si>
  <si>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</si>
  <si>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</si>
  <si>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</si>
  <si>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</si>
  <si>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</si>
  <si>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</si>
  <si>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</si>
  <si>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</si>
  <si>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</si>
  <si>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</si>
  <si>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</si>
  <si>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</si>
  <si>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</si>
  <si>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</si>
  <si>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</si>
  <si>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</si>
  <si>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</si>
  <si>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</si>
  <si>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</si>
  <si>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</si>
  <si>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</si>
  <si>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</si>
  <si>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</si>
  <si>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</si>
  <si>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</si>
  <si>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</si>
  <si>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</si>
  <si>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</si>
  <si>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</si>
  <si>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</si>
  <si>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</si>
  <si>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</si>
  <si>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</si>
  <si>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</si>
  <si>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</si>
  <si>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</si>
  <si>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</si>
  <si>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</si>
  <si>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</si>
  <si>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</si>
  <si>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</si>
  <si>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</si>
  <si>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</si>
  <si>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</si>
  <si>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</si>
  <si>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</si>
  <si>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</si>
  <si>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</si>
  <si>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</si>
  <si>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</si>
  <si>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</si>
  <si>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</si>
  <si>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</si>
  <si>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</si>
  <si>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</si>
  <si>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</si>
  <si>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</si>
  <si>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</si>
  <si>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</si>
  <si>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</si>
  <si>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</si>
  <si>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</si>
  <si>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</si>
  <si>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</si>
  <si>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</si>
  <si>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</si>
  <si>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</si>
  <si>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</si>
  <si>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</si>
  <si>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</si>
  <si>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</si>
  <si>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</si>
  <si>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</si>
  <si>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</si>
  <si>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</si>
  <si>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</si>
  <si>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</si>
  <si>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</si>
  <si>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</si>
  <si>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</si>
  <si>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</si>
  <si>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</si>
  <si>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</si>
  <si>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</si>
  <si>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</si>
  <si>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</si>
  <si>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</si>
  <si>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</si>
  <si>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</si>
  <si>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</si>
  <si>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</si>
  <si>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</si>
  <si>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</si>
  <si>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</si>
  <si>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</si>
  <si>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</si>
  <si>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</si>
  <si>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</si>
  <si>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</si>
  <si>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</si>
  <si>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</si>
  <si>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</si>
  <si>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</si>
  <si>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</si>
  <si>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</si>
  <si>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</si>
  <si>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</si>
  <si>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</si>
  <si>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</si>
  <si>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</si>
  <si>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</si>
  <si>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</si>
  <si>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</si>
  <si>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</si>
  <si>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</si>
  <si>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</si>
  <si>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</si>
  <si>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</si>
  <si>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</si>
  <si>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</si>
  <si>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</si>
  <si>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</si>
  <si>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</si>
  <si>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</si>
  <si>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</si>
  <si>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</si>
  <si>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</si>
  <si>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</si>
  <si>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</si>
  <si>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</si>
  <si>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</si>
  <si>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</si>
  <si>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</si>
  <si>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</si>
  <si>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</si>
  <si>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</si>
  <si>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</si>
  <si>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</si>
  <si>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</si>
  <si>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</si>
  <si>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</si>
  <si>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</si>
  <si>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</si>
  <si>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</si>
  <si>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</si>
  <si>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</si>
  <si>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</si>
  <si>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</si>
  <si>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</si>
  <si>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</si>
  <si>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</si>
  <si>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</si>
  <si>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</si>
  <si>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</si>
  <si>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</si>
  <si>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</si>
  <si>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</si>
  <si>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</si>
  <si>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</si>
  <si>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</si>
  <si>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</si>
  <si>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</si>
  <si>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</si>
  <si>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</si>
  <si>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</si>
  <si>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</si>
  <si>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</si>
  <si>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</si>
  <si>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</si>
  <si>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</si>
  <si>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</si>
  <si>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</si>
  <si>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</si>
  <si>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</si>
  <si>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</si>
  <si>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</si>
  <si>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</si>
  <si>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</si>
  <si>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</si>
  <si>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</si>
  <si>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</si>
  <si>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</si>
  <si>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</si>
  <si>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</si>
  <si>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</si>
  <si>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</si>
  <si>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</si>
  <si>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</si>
  <si>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</si>
  <si>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</si>
  <si>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</si>
  <si>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</si>
  <si>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</si>
  <si>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</si>
  <si>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</si>
  <si>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</si>
  <si>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</si>
  <si>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</si>
  <si>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</si>
  <si>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</si>
  <si>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</si>
  <si>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</si>
  <si>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</si>
  <si>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</si>
  <si>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</si>
  <si>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</si>
  <si>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</si>
  <si>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</si>
  <si>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</si>
  <si>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</si>
  <si>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</si>
  <si>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</si>
  <si>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</si>
  <si>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</si>
  <si>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</si>
  <si>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</si>
  <si>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</si>
  <si>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</si>
  <si>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</si>
  <si>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</si>
  <si>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</si>
  <si>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</si>
  <si>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</si>
  <si>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</si>
  <si>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</si>
  <si>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</si>
  <si>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</si>
  <si>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</si>
  <si>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</si>
  <si>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</si>
  <si>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</si>
  <si>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</si>
  <si>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</si>
  <si>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</si>
  <si>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</si>
  <si>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</si>
  <si>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</si>
  <si>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</si>
  <si>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</si>
  <si>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</si>
  <si>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</si>
  <si>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</si>
  <si>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</si>
  <si>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</si>
  <si>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</si>
  <si>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</si>
  <si>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</si>
  <si>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</si>
  <si>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</si>
  <si>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</si>
  <si>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</si>
  <si>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</si>
  <si>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</si>
  <si>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</si>
  <si>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</si>
  <si>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</si>
  <si>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</si>
  <si>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</si>
  <si>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</si>
  <si>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</si>
  <si>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</si>
  <si>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</si>
  <si>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</si>
  <si>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</si>
  <si>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</si>
  <si>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</si>
  <si>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</si>
  <si>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</si>
  <si>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</si>
  <si>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</si>
  <si>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</si>
  <si>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</si>
  <si>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</si>
  <si>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</si>
  <si>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</si>
  <si>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</si>
  <si>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</si>
  <si>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</si>
  <si>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</si>
  <si>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</si>
  <si>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</si>
  <si>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</si>
  <si>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</si>
  <si>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</si>
  <si>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</si>
  <si>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</si>
  <si>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</si>
  <si>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</si>
  <si>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</si>
  <si>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</si>
  <si>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</si>
  <si>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</si>
  <si>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</si>
  <si>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</si>
  <si>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</si>
  <si>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</si>
  <si>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</si>
  <si>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</si>
  <si>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</si>
  <si>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</si>
  <si>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</si>
  <si>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</si>
  <si>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</si>
  <si>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</si>
  <si>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</si>
  <si>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</si>
  <si>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</si>
  <si>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</si>
  <si>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</si>
  <si>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</si>
  <si>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</si>
  <si>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</si>
  <si>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</si>
  <si>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</si>
  <si>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</si>
  <si>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</si>
  <si>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</si>
  <si>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</si>
  <si>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</si>
  <si>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</si>
  <si>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</si>
  <si>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</si>
  <si>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</si>
  <si>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</si>
  <si>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</si>
  <si>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</si>
  <si>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</si>
  <si>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</si>
  <si>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</si>
  <si>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</si>
  <si>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</si>
  <si>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</si>
  <si>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</si>
  <si>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</si>
  <si>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</si>
  <si>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</si>
  <si>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</si>
  <si>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</si>
  <si>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</si>
  <si>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</si>
  <si>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</si>
  <si>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</si>
  <si>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</si>
  <si>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</si>
  <si>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</si>
  <si>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</si>
  <si>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</si>
  <si>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</si>
  <si>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</si>
  <si>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</si>
  <si>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</si>
  <si>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</si>
  <si>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</si>
  <si>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</si>
  <si>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</si>
  <si>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</si>
  <si>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</si>
  <si>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</si>
  <si>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</si>
  <si>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</si>
  <si>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</si>
  <si>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</si>
  <si>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</si>
  <si>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</si>
  <si>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</si>
  <si>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</si>
  <si>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</si>
  <si>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</si>
  <si>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</si>
  <si>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</si>
  <si>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</si>
  <si>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</si>
  <si>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</si>
  <si>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</si>
  <si>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</si>
  <si>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</si>
  <si>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</si>
  <si>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</si>
  <si>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</si>
  <si>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</si>
  <si>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</si>
  <si>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</si>
  <si>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</si>
  <si>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</si>
  <si>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</si>
  <si>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</si>
  <si>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</si>
  <si>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</si>
  <si>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</si>
  <si>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</si>
  <si>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</si>
  <si>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</si>
  <si>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</si>
  <si>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</si>
  <si>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</si>
  <si>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</si>
  <si>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</si>
  <si>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</si>
  <si>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</si>
  <si>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</si>
  <si>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</si>
  <si>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</si>
  <si>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</si>
  <si>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</si>
  <si>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</si>
  <si>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</si>
  <si>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</si>
  <si>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</si>
  <si>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</si>
  <si>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</si>
  <si>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</si>
  <si>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</si>
  <si>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</si>
  <si>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</si>
  <si>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</si>
  <si>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</si>
  <si>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</si>
  <si>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</si>
  <si>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</si>
  <si>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</si>
  <si>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</si>
  <si>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</si>
  <si>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</si>
  <si>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</si>
  <si>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</si>
  <si>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</si>
  <si>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</si>
  <si>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</si>
  <si>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</si>
  <si>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</si>
  <si>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</si>
  <si>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</si>
  <si>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</si>
  <si>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</si>
  <si>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</si>
  <si>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</si>
  <si>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</si>
  <si>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</si>
  <si>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</si>
  <si>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</si>
  <si>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</si>
  <si>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</si>
  <si>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</si>
  <si>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</si>
  <si>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</si>
  <si>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</si>
  <si>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</si>
  <si>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</si>
  <si>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</si>
  <si>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</si>
  <si>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</si>
  <si>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</si>
  <si>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</si>
  <si>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</si>
  <si>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</si>
  <si>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</si>
  <si>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</si>
  <si>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</si>
  <si>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</si>
  <si>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</si>
  <si>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</si>
  <si>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</si>
  <si>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</si>
  <si>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</si>
  <si>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</si>
  <si>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</si>
  <si>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</si>
  <si>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</si>
  <si>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</si>
  <si>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</si>
  <si>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</si>
  <si>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</si>
  <si>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</si>
  <si>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</si>
  <si>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</si>
  <si>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</si>
  <si>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</si>
  <si>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</si>
  <si>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</si>
  <si>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</si>
  <si>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</si>
  <si>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</si>
  <si>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</si>
  <si>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</si>
  <si>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</si>
  <si>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</si>
  <si>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</si>
  <si>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</si>
  <si>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</si>
  <si>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</si>
  <si>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</si>
  <si>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</si>
  <si>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</si>
  <si>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</si>
  <si>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</si>
  <si>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</si>
  <si>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</si>
  <si>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</si>
  <si>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</si>
  <si>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</si>
  <si>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</si>
  <si>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</si>
  <si>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</si>
  <si>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</si>
  <si>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</si>
  <si>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</si>
  <si>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</si>
  <si>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</si>
  <si>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</si>
  <si>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</si>
  <si>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</si>
  <si>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</si>
  <si>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</si>
  <si>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</si>
  <si>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</si>
  <si>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</si>
  <si>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</si>
  <si>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</si>
  <si>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</si>
  <si>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</si>
  <si>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</si>
  <si>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</si>
  <si>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</si>
  <si>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</si>
  <si>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</si>
  <si>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</si>
  <si>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</si>
  <si>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</si>
  <si>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</si>
  <si>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</si>
  <si>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</si>
  <si>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</si>
  <si>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</si>
  <si>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</si>
  <si>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</si>
  <si>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</si>
  <si>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</si>
  <si>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</si>
  <si>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</si>
  <si>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</si>
  <si>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</si>
  <si>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</si>
  <si>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</si>
  <si>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</si>
  <si>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</si>
  <si>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</si>
  <si>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</si>
  <si>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</si>
  <si>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</si>
  <si>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</si>
  <si>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</si>
  <si>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</si>
  <si>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</si>
  <si>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</si>
  <si>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</si>
  <si>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</si>
  <si>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</si>
  <si>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</si>
  <si>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</si>
  <si>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</si>
  <si>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</si>
  <si>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</si>
  <si>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</si>
  <si>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</si>
  <si>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</si>
  <si>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</si>
  <si>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</si>
  <si>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</si>
  <si>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</si>
  <si>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</si>
  <si>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</si>
  <si>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</si>
  <si>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</si>
  <si>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</si>
  <si>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</si>
  <si>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</si>
  <si>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</si>
  <si>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</si>
  <si>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</si>
  <si>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</si>
  <si>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</si>
  <si>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</si>
  <si>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</si>
  <si>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</si>
  <si>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</si>
  <si>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</si>
  <si>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</si>
  <si>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</si>
  <si>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</si>
  <si>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</si>
  <si>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</si>
  <si>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</si>
  <si>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</si>
  <si>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</si>
  <si>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</si>
  <si>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</si>
  <si>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</si>
  <si>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</si>
  <si>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</si>
  <si>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</si>
  <si>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</si>
  <si>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</si>
  <si>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</si>
  <si>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</si>
  <si>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</si>
  <si>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</si>
  <si>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</si>
  <si>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</si>
  <si>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</si>
  <si>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</si>
  <si>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</si>
  <si>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</si>
  <si>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</si>
  <si>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</si>
  <si>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</si>
  <si>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</si>
  <si>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</si>
  <si>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</si>
  <si>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</si>
  <si>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</si>
  <si>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</si>
  <si>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</si>
  <si>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</si>
  <si>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</si>
  <si>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</si>
  <si>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</si>
  <si>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</si>
  <si>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</si>
  <si>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</si>
  <si>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</si>
  <si>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</si>
  <si>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</si>
  <si>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</si>
  <si>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</si>
  <si>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</si>
  <si>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</si>
  <si>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</si>
  <si>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</si>
  <si>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</si>
  <si>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</si>
  <si>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</si>
  <si>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</si>
  <si>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</si>
  <si>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</si>
  <si>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</si>
  <si>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</si>
  <si>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</si>
  <si>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</si>
  <si>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</si>
  <si>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</si>
  <si>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</si>
  <si>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</si>
  <si>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</si>
  <si>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</si>
  <si>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</si>
  <si>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</si>
  <si>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</si>
  <si>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</si>
  <si>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</si>
  <si>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</si>
  <si>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</si>
  <si>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</si>
  <si>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</si>
  <si>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</si>
  <si>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</si>
  <si>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</si>
  <si>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</si>
  <si>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</si>
  <si>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</si>
  <si>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</si>
  <si>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</si>
  <si>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</si>
  <si>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</si>
  <si>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</si>
  <si>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</si>
  <si>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</si>
  <si>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</si>
  <si>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</si>
  <si>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</si>
  <si>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</si>
  <si>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</si>
  <si>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</si>
  <si>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</si>
  <si>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</si>
  <si>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</si>
  <si>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</si>
  <si>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</si>
  <si>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</si>
  <si>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</si>
  <si>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</si>
  <si>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</si>
  <si>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</si>
  <si>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</si>
  <si>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</si>
  <si>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</si>
  <si>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</si>
  <si>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</si>
  <si>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</si>
  <si>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</si>
  <si>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</si>
  <si>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</si>
  <si>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</si>
  <si>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</si>
  <si>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</si>
  <si>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</si>
  <si>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</si>
  <si>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</si>
  <si>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</si>
  <si>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</si>
  <si>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</si>
  <si>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</si>
  <si>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</si>
  <si>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</si>
  <si>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</si>
  <si>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</si>
  <si>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</si>
  <si>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</si>
  <si>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</si>
  <si>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</si>
  <si>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</si>
  <si>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</si>
  <si>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</si>
  <si>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</si>
  <si>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</si>
  <si>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</si>
  <si>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</si>
  <si>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</si>
  <si>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</si>
  <si>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</si>
  <si>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</si>
  <si>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</si>
  <si>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</si>
  <si>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</si>
  <si>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</si>
  <si>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</si>
  <si>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</si>
  <si>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</si>
  <si>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</si>
  <si>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</si>
  <si>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</si>
  <si>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</si>
  <si>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</si>
  <si>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</si>
  <si>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</si>
  <si>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</si>
  <si>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</si>
  <si>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</si>
  <si>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</si>
  <si>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</si>
  <si>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</si>
  <si>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</si>
  <si>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</si>
  <si>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</si>
  <si>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</si>
  <si>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</si>
  <si>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</si>
  <si>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</si>
  <si>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</si>
  <si>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</si>
  <si>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</si>
  <si>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</si>
  <si>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</si>
  <si>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</si>
  <si>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</si>
  <si>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</si>
  <si>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</si>
  <si>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</si>
  <si>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</si>
  <si>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</si>
  <si>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</si>
  <si>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</si>
  <si>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</si>
  <si>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</si>
  <si>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</si>
  <si>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</si>
  <si>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</si>
  <si>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</si>
  <si>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</si>
  <si>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</si>
  <si>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</si>
  <si>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</si>
  <si>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</si>
  <si>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</si>
  <si>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</si>
  <si>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</si>
  <si>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</si>
  <si>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</si>
  <si>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</si>
  <si>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</si>
  <si>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</si>
  <si>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</si>
  <si>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</si>
  <si>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</si>
  <si>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</si>
  <si>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</si>
  <si>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</si>
  <si>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</si>
  <si>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</si>
  <si>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</si>
  <si>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</si>
  <si>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</si>
  <si>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</si>
  <si>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</si>
  <si>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</si>
  <si>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</si>
  <si>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</si>
  <si>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</si>
  <si>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</si>
  <si>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</si>
  <si>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</si>
  <si>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</si>
  <si>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</si>
  <si>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</si>
  <si>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</si>
  <si>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</si>
  <si>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</si>
  <si>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</si>
  <si>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</si>
  <si>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</si>
  <si>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</si>
  <si>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</si>
  <si>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</si>
  <si>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</si>
  <si>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</si>
  <si>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</si>
  <si>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</si>
  <si>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</si>
  <si>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</si>
  <si>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</si>
  <si>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</si>
  <si>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</si>
  <si>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</si>
  <si>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</si>
  <si>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</si>
  <si>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</si>
  <si>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</si>
  <si>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</si>
  <si>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</si>
  <si>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</si>
  <si>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</si>
  <si>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</si>
  <si>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</si>
  <si>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</si>
  <si>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</si>
  <si>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</si>
  <si>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</si>
  <si>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</si>
  <si>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</si>
  <si>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</si>
  <si>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</si>
  <si>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</si>
  <si>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</si>
  <si>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</si>
  <si>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</si>
  <si>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</si>
  <si>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</si>
  <si>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</si>
  <si>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</si>
  <si>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</si>
  <si>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</si>
  <si>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</si>
  <si>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</si>
  <si>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</si>
  <si>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</si>
  <si>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</si>
  <si>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</si>
  <si>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</si>
  <si>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</si>
  <si>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</si>
  <si>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</si>
  <si>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</si>
  <si>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</si>
  <si>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</si>
  <si>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</si>
  <si>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</si>
  <si>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</si>
  <si>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</si>
  <si>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</si>
  <si>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</si>
  <si>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</si>
  <si>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</si>
  <si>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</si>
  <si>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</si>
  <si>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</si>
  <si>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</si>
  <si>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</si>
  <si>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</si>
  <si>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</si>
  <si>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</si>
  <si>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</si>
  <si>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</si>
  <si>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</si>
  <si>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</si>
  <si>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</si>
  <si>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</si>
  <si>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</si>
  <si>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</si>
  <si>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</si>
  <si>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</si>
  <si>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</si>
  <si>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</si>
  <si>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</si>
  <si>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</si>
  <si>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</si>
  <si>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</si>
  <si>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</si>
  <si>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</si>
  <si>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</si>
  <si>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</si>
  <si>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</si>
  <si>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</si>
  <si>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</si>
  <si>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</si>
  <si>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</si>
  <si>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</si>
  <si>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</si>
  <si>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</si>
  <si>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</si>
  <si>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</si>
  <si>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</si>
  <si>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</si>
  <si>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</si>
  <si>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</si>
  <si>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</si>
  <si>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</si>
  <si>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</si>
  <si>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</si>
  <si>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</si>
  <si>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</si>
  <si>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</si>
  <si>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</si>
  <si>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</si>
  <si>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</si>
  <si>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</si>
  <si>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</si>
  <si>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</si>
  <si>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</si>
  <si>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</si>
  <si>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</si>
  <si>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</si>
  <si>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</si>
  <si>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</si>
  <si>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</si>
  <si>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</si>
  <si>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</si>
  <si>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</si>
  <si>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</si>
  <si>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</si>
  <si>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</si>
  <si>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</si>
  <si>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</si>
  <si>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</si>
  <si>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</si>
  <si>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</si>
  <si>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</si>
  <si>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</si>
  <si>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</si>
  <si>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</si>
  <si>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</si>
  <si>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</si>
  <si>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</si>
  <si>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</si>
  <si>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</si>
  <si>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</si>
  <si>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</si>
  <si>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</si>
  <si>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</si>
  <si>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</si>
  <si>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</si>
  <si>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</si>
  <si>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</si>
  <si>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</si>
  <si>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</si>
  <si>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</si>
  <si>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</si>
  <si>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</si>
  <si>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</si>
  <si>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</si>
  <si>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</si>
  <si>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</si>
  <si>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</si>
  <si>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</si>
  <si>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</si>
  <si>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</si>
  <si>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</si>
  <si>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</si>
  <si>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</si>
  <si>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</si>
  <si>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</si>
  <si>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</si>
  <si>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</si>
  <si>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</si>
  <si>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</si>
  <si>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</si>
  <si>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</si>
  <si>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</si>
  <si>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</si>
  <si>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</si>
  <si>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</si>
  <si>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</si>
  <si>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</si>
  <si>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</si>
  <si>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</si>
  <si>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</si>
  <si>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</si>
  <si>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</si>
  <si>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</si>
  <si>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</si>
  <si>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</si>
  <si>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</si>
  <si>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</si>
  <si>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</si>
  <si>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</si>
  <si>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</si>
  <si>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</si>
  <si>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</si>
  <si>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</si>
  <si>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</si>
  <si>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</si>
  <si>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</si>
  <si>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</si>
  <si>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</si>
  <si>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</si>
  <si>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</si>
  <si>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</si>
  <si>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</si>
  <si>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</si>
  <si>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</si>
  <si>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</si>
  <si>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</si>
  <si>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</si>
  <si>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</si>
  <si>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</si>
  <si>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</si>
  <si>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</si>
  <si>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</si>
  <si>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</si>
  <si>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</si>
  <si>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</si>
  <si>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</si>
  <si>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</si>
  <si>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</si>
  <si>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</si>
  <si>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</si>
  <si>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</si>
  <si>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</si>
  <si>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</si>
  <si>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</si>
  <si>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</si>
  <si>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</si>
  <si>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</si>
  <si>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</si>
  <si>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</si>
  <si>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</si>
  <si>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</si>
  <si>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</si>
  <si>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</si>
  <si>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</si>
  <si>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</si>
  <si>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</si>
  <si>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</si>
  <si>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</si>
  <si>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</si>
  <si>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</si>
  <si>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</si>
  <si>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</si>
  <si>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</si>
  <si>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</si>
  <si>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</si>
  <si>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</si>
  <si>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</si>
  <si>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</si>
  <si>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</si>
  <si>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</si>
  <si>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</si>
  <si>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</si>
  <si>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</si>
  <si>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</si>
  <si>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</si>
  <si>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</si>
  <si>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</si>
  <si>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</si>
  <si>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</si>
  <si>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</si>
  <si>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</si>
  <si>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</si>
  <si>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</si>
  <si>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</si>
  <si>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</si>
  <si>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</si>
  <si>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</si>
  <si>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</si>
  <si>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</si>
  <si>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</si>
  <si>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</si>
  <si>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</si>
  <si>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</si>
  <si>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</si>
  <si>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</si>
  <si>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</si>
  <si>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</si>
  <si>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</si>
  <si>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</si>
  <si>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</si>
  <si>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</si>
  <si>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</si>
  <si>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</si>
  <si>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</si>
  <si>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</si>
  <si>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</si>
  <si>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</si>
  <si>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</si>
  <si>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</si>
  <si>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</si>
  <si>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</si>
  <si>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</si>
  <si>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</si>
  <si>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</si>
  <si>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</si>
  <si>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</si>
  <si>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</si>
  <si>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</si>
  <si>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</si>
  <si>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</si>
  <si>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</si>
  <si>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</si>
  <si>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</si>
  <si>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</si>
  <si>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</si>
  <si>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</si>
  <si>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</si>
  <si>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</si>
  <si>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</si>
  <si>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</si>
  <si>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</si>
  <si>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</si>
  <si>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</si>
  <si>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</si>
  <si>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</si>
  <si>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</si>
  <si>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</si>
  <si>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</si>
  <si>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</si>
  <si>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</si>
  <si>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</si>
  <si>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</si>
  <si>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</si>
  <si>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</si>
  <si>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</si>
  <si>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</si>
  <si>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</si>
  <si>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</si>
  <si>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</si>
  <si>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</si>
  <si>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</si>
  <si>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</si>
  <si>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</si>
  <si>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</si>
  <si>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</si>
  <si>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</si>
  <si>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</si>
  <si>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</si>
  <si>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</si>
  <si>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</si>
  <si>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</si>
  <si>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</si>
  <si>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</si>
  <si>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</si>
  <si>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</si>
  <si>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</si>
  <si>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</si>
  <si>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</si>
  <si>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</si>
  <si>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</si>
  <si>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</si>
  <si>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</si>
  <si>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</si>
  <si>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</si>
  <si>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</si>
  <si>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</si>
  <si>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</si>
  <si>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</si>
  <si>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</si>
  <si>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</si>
  <si>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</si>
  <si>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</si>
  <si>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</si>
  <si>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</si>
  <si>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</si>
  <si>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</si>
  <si>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</si>
  <si>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</si>
  <si>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</si>
  <si>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</si>
  <si>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</si>
  <si>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</si>
  <si>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</si>
  <si>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</si>
  <si>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</si>
  <si>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</si>
  <si>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</si>
  <si>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</si>
  <si>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</si>
  <si>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</si>
  <si>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</si>
  <si>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</si>
  <si>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</si>
  <si>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</si>
  <si>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</si>
  <si>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</si>
  <si>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</si>
  <si>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</si>
  <si>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</si>
  <si>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</si>
  <si>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</si>
  <si>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</si>
  <si>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</si>
  <si>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</si>
  <si>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</si>
  <si>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</si>
  <si>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</si>
  <si>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</si>
  <si>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</si>
  <si>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</si>
  <si>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</si>
  <si>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</si>
  <si>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</si>
  <si>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</si>
  <si>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</si>
  <si>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</si>
  <si>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</si>
  <si>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</si>
  <si>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</si>
  <si>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</si>
  <si>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</si>
  <si>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</si>
  <si>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</si>
  <si>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</si>
  <si>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</si>
  <si>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</si>
  <si>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</si>
  <si>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</si>
  <si>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</si>
  <si>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</si>
  <si>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</si>
  <si>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</si>
  <si>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</si>
  <si>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</si>
  <si>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</si>
  <si>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</si>
  <si>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</si>
  <si>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</si>
  <si>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</si>
  <si>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</si>
  <si>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</si>
  <si>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</si>
  <si>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</si>
  <si>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</si>
  <si>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</si>
  <si>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</si>
  <si>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</si>
  <si>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</si>
  <si>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</si>
  <si>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</si>
  <si>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</si>
  <si>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</si>
  <si>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</si>
  <si>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</si>
  <si>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</si>
  <si>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</si>
  <si>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</si>
  <si>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</si>
  <si>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</si>
  <si>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</si>
  <si>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</si>
  <si>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</si>
  <si>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</si>
  <si>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</si>
  <si>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</si>
  <si>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</si>
  <si>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</si>
  <si>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</si>
  <si>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</si>
  <si>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</si>
  <si>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</si>
  <si>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</si>
  <si>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</si>
  <si>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</si>
  <si>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</si>
  <si>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</si>
  <si>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</si>
  <si>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</si>
  <si>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</si>
  <si>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</si>
  <si>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</si>
  <si>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</si>
  <si>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</si>
  <si>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</si>
  <si>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</si>
  <si>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</si>
  <si>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</si>
  <si>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</si>
  <si>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</si>
  <si>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</si>
  <si>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</si>
  <si>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</si>
  <si>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</si>
  <si>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</si>
  <si>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</si>
  <si>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</si>
  <si>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</si>
  <si>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</si>
  <si>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</si>
  <si>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</si>
  <si>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</si>
  <si>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</si>
  <si>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</si>
  <si>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</si>
  <si>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</si>
  <si>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</si>
  <si>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</si>
  <si>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</si>
  <si>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</si>
  <si>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</si>
  <si>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</si>
  <si>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</si>
  <si>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</si>
  <si>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</si>
  <si>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</si>
  <si>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</si>
  <si>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</si>
  <si>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</si>
  <si>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</si>
  <si>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</si>
  <si>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</si>
  <si>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</si>
  <si>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</si>
  <si>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</si>
  <si>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</si>
  <si>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</si>
  <si>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</si>
  <si>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</si>
  <si>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</si>
  <si>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</si>
  <si>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</si>
  <si>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</si>
  <si>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</si>
  <si>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</si>
  <si>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</si>
  <si>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</si>
  <si>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</si>
  <si>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</si>
  <si>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</si>
  <si>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</si>
  <si>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</si>
  <si>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</si>
  <si>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</si>
  <si>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</si>
  <si>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</si>
  <si>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</si>
  <si>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</si>
  <si>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</si>
  <si>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</si>
  <si>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</si>
  <si>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</si>
  <si>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</si>
  <si>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</si>
  <si>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</si>
  <si>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</si>
  <si>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</si>
  <si>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</si>
  <si>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</si>
  <si>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</si>
  <si>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</si>
  <si>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</si>
  <si>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</si>
  <si>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</si>
  <si>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</si>
  <si>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</si>
  <si>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</si>
  <si>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</si>
  <si>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</si>
  <si>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</si>
  <si>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</si>
  <si>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</si>
  <si>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</si>
  <si>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</si>
  <si>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</si>
  <si>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</si>
  <si>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</si>
  <si>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</si>
  <si>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</si>
  <si>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</si>
  <si>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</si>
  <si>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</si>
  <si>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</si>
  <si>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</si>
  <si>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</si>
  <si>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</si>
  <si>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</si>
  <si>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</si>
  <si>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</si>
  <si>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</si>
  <si>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</si>
  <si>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</si>
  <si>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</si>
  <si>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</si>
  <si>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</si>
  <si>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</si>
  <si>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</si>
  <si>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</si>
  <si>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</si>
  <si>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</si>
  <si>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</si>
  <si>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</si>
  <si>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</si>
  <si>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</si>
  <si>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</si>
  <si>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</si>
  <si>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</si>
  <si>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</si>
  <si>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</si>
  <si>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</si>
  <si>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</si>
  <si>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</si>
  <si>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</si>
  <si>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</si>
  <si>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</si>
  <si>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</si>
  <si>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</si>
  <si>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</si>
  <si>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</si>
  <si>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</si>
  <si>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</si>
  <si>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</si>
  <si>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</si>
  <si>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</si>
  <si>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</si>
  <si>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</si>
  <si>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</si>
  <si>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</si>
  <si>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</si>
  <si>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</si>
  <si>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</si>
  <si>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</si>
  <si>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</si>
  <si>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</si>
  <si>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</si>
  <si>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</si>
  <si>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</si>
  <si>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</si>
  <si>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</si>
  <si>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</si>
  <si>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</si>
  <si>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</si>
  <si>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</si>
  <si>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</si>
  <si>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</si>
  <si>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</si>
  <si>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</si>
  <si>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</si>
  <si>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</si>
  <si>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</si>
  <si>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</si>
  <si>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</si>
  <si>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</si>
  <si>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</si>
  <si>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</si>
  <si>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</si>
  <si>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</si>
  <si>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</si>
  <si>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</si>
  <si>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</si>
  <si>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</si>
  <si>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</si>
  <si>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</si>
  <si>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</si>
  <si>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</si>
  <si>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</si>
  <si>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</si>
  <si>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</si>
  <si>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</si>
  <si>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</si>
  <si>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</si>
  <si>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</si>
  <si>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</si>
  <si>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</si>
  <si>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</si>
  <si>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</si>
  <si>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</si>
  <si>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</si>
  <si>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</si>
  <si>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</si>
  <si>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</si>
  <si>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</si>
  <si>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</si>
  <si>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</si>
  <si>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</si>
  <si>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</si>
  <si>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</si>
  <si>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</si>
  <si>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</si>
  <si>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</si>
  <si>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</si>
  <si>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</si>
  <si>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</si>
  <si>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</si>
  <si>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</si>
  <si>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</si>
  <si>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</si>
  <si>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</si>
  <si>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</si>
  <si>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</si>
  <si>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</si>
  <si>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</si>
  <si>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</si>
  <si>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</si>
  <si>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</si>
  <si>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</si>
  <si>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</si>
  <si>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</si>
  <si>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</si>
  <si>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</si>
  <si>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</si>
  <si>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</si>
  <si>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</si>
  <si>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</si>
  <si>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</si>
  <si>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</si>
  <si>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</si>
  <si>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</si>
  <si>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</si>
  <si>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</si>
  <si>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</si>
  <si>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</si>
  <si>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</si>
  <si>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</si>
  <si>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</si>
  <si>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</si>
  <si>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</si>
  <si>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</si>
  <si>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</si>
  <si>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</si>
  <si>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</si>
  <si>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</si>
  <si>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</si>
  <si>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</si>
  <si>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</si>
  <si>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</si>
  <si>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</si>
  <si>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</si>
  <si>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</si>
  <si>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</si>
  <si>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</si>
  <si>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</si>
  <si>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</si>
  <si>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</si>
  <si>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</si>
  <si>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</si>
  <si>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</si>
  <si>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</si>
  <si>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</si>
  <si>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</si>
  <si>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</si>
  <si>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</si>
  <si>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</si>
  <si>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</si>
  <si>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</si>
  <si>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</si>
  <si>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</si>
  <si>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</si>
  <si>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</si>
  <si>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</si>
  <si>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</si>
  <si>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</si>
  <si>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</si>
  <si>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</si>
  <si>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</si>
  <si>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</si>
  <si>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</si>
  <si>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</si>
  <si>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</si>
  <si>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</si>
  <si>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</si>
  <si>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</si>
  <si>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</si>
  <si>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</si>
  <si>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</si>
  <si>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</si>
  <si>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</si>
  <si>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</si>
  <si>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</si>
  <si>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</si>
  <si>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</si>
  <si>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</si>
  <si>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</si>
  <si>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</si>
  <si>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</si>
  <si>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</si>
  <si>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</si>
  <si>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</si>
  <si>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</si>
  <si>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</si>
  <si>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</si>
  <si>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</si>
  <si>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</si>
  <si>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</si>
  <si>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</si>
  <si>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</si>
  <si>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</si>
  <si>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</si>
  <si>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</si>
  <si>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</si>
  <si>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</si>
  <si>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</si>
  <si>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</si>
  <si>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</si>
  <si>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</si>
  <si>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</si>
  <si>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</si>
  <si>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</si>
  <si>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</si>
  <si>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</si>
  <si>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</si>
  <si>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</si>
  <si>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</si>
  <si>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</si>
  <si>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</si>
  <si>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</si>
  <si>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</si>
  <si>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</si>
  <si>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</si>
  <si>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</si>
  <si>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</si>
  <si>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</si>
  <si>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</si>
  <si>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</si>
  <si>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</si>
  <si>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</si>
  <si>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</si>
  <si>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</si>
  <si>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</si>
  <si>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</si>
  <si>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</si>
  <si>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</si>
  <si>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</si>
  <si>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</si>
  <si>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</si>
  <si>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</si>
  <si>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</si>
  <si>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</si>
  <si>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</si>
  <si>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</si>
  <si>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</si>
  <si>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</si>
  <si>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</si>
  <si>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</si>
  <si>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</si>
  <si>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</si>
  <si>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</si>
  <si>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</si>
  <si>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</si>
  <si>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</si>
  <si>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</si>
  <si>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</si>
  <si>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</si>
  <si>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</si>
  <si>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</si>
  <si>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</si>
  <si>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</si>
  <si>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</si>
  <si>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</si>
  <si>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</si>
  <si>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</si>
  <si>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</si>
  <si>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</si>
  <si>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</si>
  <si>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</si>
  <si>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</si>
  <si>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</si>
  <si>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</si>
  <si>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</si>
  <si>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</si>
  <si>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</si>
  <si>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</si>
  <si>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</si>
  <si>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</si>
  <si>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</si>
  <si>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</si>
  <si>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</si>
  <si>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</si>
  <si>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</si>
  <si>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</si>
  <si>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</si>
  <si>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</si>
  <si>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</si>
  <si>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</si>
  <si>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</si>
  <si>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</si>
  <si>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</si>
  <si>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</si>
  <si>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</si>
  <si>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</si>
  <si>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</si>
  <si>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</si>
  <si>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</si>
  <si>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</si>
  <si>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</si>
  <si>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</si>
  <si>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</si>
  <si>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</si>
  <si>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</si>
  <si>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</si>
  <si>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</si>
  <si>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</si>
  <si>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</si>
  <si>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</si>
  <si>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</si>
  <si>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</si>
  <si>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</si>
  <si>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</si>
  <si>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</si>
  <si>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</si>
  <si>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</si>
  <si>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</si>
  <si>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</si>
  <si>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</si>
  <si>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</si>
  <si>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</si>
  <si>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</si>
  <si>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</si>
  <si>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</si>
  <si>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</si>
  <si>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</si>
  <si>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</si>
  <si>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</si>
  <si>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</si>
  <si>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</si>
  <si>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</si>
  <si>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</si>
  <si>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</si>
  <si>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</si>
  <si>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</si>
  <si>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</si>
  <si>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</si>
  <si>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</si>
  <si>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</si>
  <si>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</si>
  <si>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</si>
  <si>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</si>
  <si>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</si>
  <si>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</si>
  <si>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</si>
  <si>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</si>
  <si>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</si>
  <si>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</si>
  <si>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</si>
  <si>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</si>
  <si>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</si>
  <si>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</si>
  <si>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</si>
  <si>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</si>
  <si>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</si>
  <si>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</si>
  <si>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</si>
  <si>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</si>
  <si>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</si>
  <si>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</si>
  <si>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</si>
  <si>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</si>
  <si>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</si>
  <si>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</si>
  <si>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</si>
  <si>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</si>
  <si>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</si>
  <si>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</si>
  <si>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</si>
  <si>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</si>
  <si>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</si>
  <si>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</si>
  <si>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</si>
  <si>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</si>
  <si>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</si>
  <si>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</si>
  <si>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</si>
  <si>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</si>
  <si>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</si>
  <si>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</si>
  <si>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</si>
  <si>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</si>
  <si>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</si>
  <si>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</si>
  <si>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</si>
  <si>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</si>
  <si>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</si>
  <si>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</si>
  <si>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</si>
  <si>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</si>
  <si>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</si>
  <si>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</si>
  <si>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</si>
  <si>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</si>
  <si>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</si>
  <si>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</si>
  <si>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</si>
  <si>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</si>
  <si>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</si>
  <si>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</si>
  <si>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</si>
  <si>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</si>
  <si>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</si>
  <si>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</si>
  <si>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</si>
  <si>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</si>
  <si>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</si>
  <si>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</si>
  <si>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</si>
  <si>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</si>
  <si>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</si>
  <si>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</si>
  <si>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</si>
  <si>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</si>
  <si>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</si>
  <si>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</si>
  <si>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</si>
  <si>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</si>
  <si>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</si>
  <si>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</si>
  <si>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</si>
  <si>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</si>
  <si>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</si>
  <si>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</si>
  <si>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</si>
  <si>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</si>
  <si>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</si>
  <si>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</si>
  <si>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</si>
  <si>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</si>
  <si>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</si>
  <si>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</si>
  <si>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</si>
  <si>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</si>
  <si>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</si>
  <si>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</si>
  <si>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</si>
  <si>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</si>
  <si>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</si>
  <si>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</si>
  <si>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</si>
  <si>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</si>
  <si>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</si>
  <si>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</si>
  <si>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</si>
  <si>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</si>
  <si>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</si>
  <si>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</si>
  <si>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</si>
  <si>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</si>
  <si>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</si>
  <si>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</si>
  <si>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</si>
  <si>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</si>
  <si>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</si>
  <si>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</si>
  <si>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</si>
  <si>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</si>
  <si>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</si>
  <si>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</si>
  <si>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</si>
  <si>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</si>
  <si>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</si>
  <si>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</si>
  <si>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</si>
  <si>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</si>
  <si>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</si>
  <si>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</si>
  <si>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</si>
  <si>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</si>
  <si>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</si>
  <si>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</si>
  <si>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</si>
  <si>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</si>
  <si>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</si>
  <si>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</si>
  <si>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</si>
  <si>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</si>
  <si>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</si>
  <si>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</si>
  <si>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</si>
  <si>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</si>
  <si>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</si>
  <si>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</si>
  <si>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</si>
  <si>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</si>
  <si>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</si>
  <si>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</si>
  <si>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</si>
  <si>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</si>
  <si>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</si>
  <si>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</si>
  <si>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</si>
  <si>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</si>
  <si>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</si>
  <si>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</si>
  <si>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</si>
  <si>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</si>
  <si>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</si>
  <si>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</si>
  <si>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</si>
  <si>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</si>
  <si>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</si>
  <si>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</si>
  <si>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</si>
  <si>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</si>
  <si>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</si>
  <si>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</si>
  <si>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</si>
  <si>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</si>
  <si>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</si>
  <si>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</si>
  <si>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</si>
  <si>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</si>
  <si>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</si>
  <si>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</si>
  <si>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</si>
  <si>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</si>
  <si>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</si>
  <si>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</si>
  <si>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</si>
  <si>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</si>
  <si>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</si>
  <si>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</si>
  <si>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</si>
  <si>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</si>
  <si>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</si>
  <si>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</si>
  <si>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</si>
  <si>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</si>
  <si>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</si>
  <si>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</si>
  <si>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</si>
  <si>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</si>
  <si>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</si>
  <si>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</si>
  <si>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</si>
  <si>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</si>
  <si>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</si>
  <si>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</si>
  <si>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</si>
  <si>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</si>
  <si>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</si>
  <si>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</si>
  <si>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</si>
  <si>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</si>
  <si>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</si>
  <si>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</si>
  <si>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</si>
  <si>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</si>
  <si>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</si>
  <si>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</si>
  <si>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</si>
  <si>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</si>
  <si>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</si>
  <si>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</si>
  <si>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</si>
  <si>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</si>
  <si>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</si>
  <si>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</si>
  <si>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</si>
  <si>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</si>
  <si>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</si>
  <si>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</si>
  <si>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</si>
  <si>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</si>
  <si>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</si>
  <si>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</si>
  <si>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</si>
  <si>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</si>
  <si>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</si>
  <si>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</si>
  <si>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</si>
  <si>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</si>
  <si>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</si>
  <si>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</si>
  <si>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</si>
  <si>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</si>
  <si>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</si>
  <si>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</si>
  <si>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</si>
  <si>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</si>
  <si>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</si>
  <si>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</si>
  <si>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</si>
  <si>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</si>
  <si>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</si>
  <si>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</si>
  <si>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</si>
  <si>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</si>
  <si>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</si>
  <si>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</si>
  <si>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</si>
  <si>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</si>
  <si>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</si>
  <si>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</si>
  <si>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</si>
  <si>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</si>
  <si>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</si>
  <si>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</si>
  <si>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</si>
  <si>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</si>
  <si>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</si>
  <si>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</si>
  <si>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</si>
  <si>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</si>
  <si>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</si>
  <si>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</si>
  <si>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</si>
  <si>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</si>
  <si>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</si>
  <si>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</si>
  <si>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</si>
  <si>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</si>
  <si>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</si>
  <si>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</si>
  <si>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</si>
  <si>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</si>
  <si>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</si>
  <si>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</si>
  <si>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</si>
  <si>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</si>
  <si>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</si>
  <si>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</si>
  <si>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</si>
  <si>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</si>
  <si>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</si>
  <si>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</si>
  <si>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</si>
  <si>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</si>
  <si>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</si>
  <si>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</si>
  <si>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</si>
  <si>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</si>
  <si>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</si>
  <si>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</si>
  <si>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</si>
  <si>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</si>
  <si>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</si>
  <si>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</si>
  <si>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</si>
  <si>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</si>
  <si>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</si>
  <si>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</si>
  <si>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</si>
  <si>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</si>
  <si>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</si>
  <si>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</si>
  <si>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</si>
  <si>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</si>
  <si>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</si>
  <si>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</si>
  <si>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</si>
  <si>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</si>
  <si>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</si>
  <si>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</si>
  <si>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</si>
  <si>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</si>
  <si>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</si>
  <si>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</si>
  <si>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</si>
  <si>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</si>
  <si>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</si>
  <si>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</si>
  <si>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</si>
  <si>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</si>
  <si>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</si>
  <si>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</si>
  <si>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</si>
  <si>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</si>
  <si>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</si>
  <si>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</si>
  <si>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</si>
  <si>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</si>
  <si>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</si>
  <si>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</si>
  <si>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</si>
  <si>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</si>
  <si>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</si>
  <si>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</si>
  <si>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</si>
  <si>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</si>
  <si>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</si>
  <si>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</si>
  <si>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</si>
  <si>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</si>
  <si>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</si>
  <si>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</si>
  <si>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</si>
  <si>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</si>
  <si>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</si>
  <si>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</si>
  <si>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</si>
  <si>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</si>
  <si>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</si>
  <si>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</si>
  <si>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</si>
  <si>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</si>
  <si>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</si>
  <si>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</si>
  <si>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</si>
  <si>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</si>
  <si>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</si>
  <si>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</si>
  <si>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</si>
  <si>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</si>
  <si>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</si>
  <si>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</si>
  <si>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</si>
  <si>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</si>
  <si>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</si>
  <si>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</si>
  <si>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</si>
  <si>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</si>
  <si>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</si>
  <si>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</si>
  <si>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</si>
  <si>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</si>
  <si>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</si>
  <si>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</si>
  <si>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</si>
  <si>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</si>
  <si>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</si>
  <si>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</si>
  <si>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</si>
  <si>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</si>
  <si>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</si>
  <si>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</si>
  <si>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</si>
  <si>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</si>
  <si>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</si>
  <si>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</si>
  <si>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</si>
  <si>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</si>
  <si>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</si>
  <si>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</si>
  <si>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</si>
  <si>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</si>
  <si>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</si>
  <si>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</si>
  <si>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</si>
  <si>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</si>
  <si>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</si>
  <si>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</si>
  <si>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</si>
  <si>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</si>
  <si>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</si>
  <si>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</si>
  <si>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</si>
  <si>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</si>
  <si>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</si>
  <si>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</si>
  <si>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</si>
  <si>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</si>
  <si>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</si>
  <si>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</si>
  <si>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</si>
  <si>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</si>
  <si>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</si>
  <si>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</si>
  <si>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</si>
  <si>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</si>
  <si>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</si>
  <si>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</si>
  <si>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</si>
  <si>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</si>
  <si>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</si>
  <si>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</si>
  <si>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</si>
  <si>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</si>
  <si>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</si>
  <si>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</si>
  <si>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</si>
  <si>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</si>
  <si>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</si>
  <si>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</si>
  <si>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</si>
  <si>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</si>
  <si>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</si>
  <si>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</si>
  <si>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</si>
  <si>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</si>
  <si>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</si>
  <si>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</si>
  <si>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</si>
  <si>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</si>
  <si>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</si>
  <si>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</si>
  <si>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</si>
  <si>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</si>
  <si>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</si>
  <si>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</si>
  <si>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</si>
  <si>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</si>
  <si>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</si>
  <si>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</si>
  <si>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</si>
  <si>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</si>
  <si>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</si>
  <si>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</si>
  <si>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</si>
  <si>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</si>
  <si>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</si>
  <si>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</si>
  <si>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</si>
  <si>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</si>
  <si>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</si>
  <si>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</si>
  <si>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</si>
  <si>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</si>
  <si>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</si>
  <si>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</si>
  <si>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</si>
  <si>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</si>
  <si>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</si>
  <si>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</si>
  <si>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</si>
  <si>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</si>
  <si>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</si>
  <si>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</si>
  <si>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</si>
  <si>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</si>
  <si>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</si>
  <si>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</si>
  <si>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</si>
  <si>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</si>
  <si>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</si>
  <si>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</si>
  <si>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</si>
  <si>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</si>
  <si>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</si>
  <si>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</si>
  <si>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</si>
  <si>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</si>
  <si>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</si>
  <si>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</si>
  <si>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</si>
  <si>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</si>
  <si>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</si>
  <si>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</si>
  <si>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</si>
  <si>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</si>
  <si>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</si>
  <si>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</si>
  <si>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</si>
  <si>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</si>
  <si>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</si>
  <si>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</si>
  <si>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</si>
  <si>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</si>
  <si>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</si>
  <si>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</si>
  <si>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</si>
  <si>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</si>
  <si>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</si>
  <si>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</si>
  <si>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</si>
  <si>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</si>
  <si>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</si>
  <si>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</si>
  <si>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</si>
  <si>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</si>
  <si>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</si>
  <si>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</si>
  <si>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</si>
  <si>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</si>
  <si>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</si>
  <si>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</si>
  <si>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</si>
  <si>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</si>
  <si>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</si>
  <si>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</si>
  <si>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</si>
  <si>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</si>
  <si>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</si>
  <si>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</si>
  <si>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</si>
  <si>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</si>
  <si>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</si>
  <si>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</si>
  <si>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</si>
  <si>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</si>
  <si>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</si>
  <si>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</si>
  <si>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</si>
  <si>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</si>
  <si>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</si>
  <si>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</si>
  <si>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</si>
  <si>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</si>
  <si>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</si>
  <si>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</si>
  <si>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</si>
  <si>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</si>
  <si>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</si>
  <si>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</si>
  <si>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</si>
  <si>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</si>
  <si>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</si>
  <si>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</si>
  <si>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</si>
  <si>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</si>
  <si>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</si>
  <si>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</si>
  <si>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</si>
  <si>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</si>
  <si>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</si>
  <si>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</si>
  <si>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</si>
  <si>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</si>
  <si>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</si>
  <si>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</si>
  <si>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</si>
  <si>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</si>
  <si>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</si>
  <si>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</si>
  <si>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</si>
  <si>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</si>
  <si>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</si>
  <si>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</si>
  <si>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</si>
  <si>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</si>
  <si>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</si>
  <si>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</si>
  <si>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</si>
  <si>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</si>
  <si>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</si>
  <si>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</si>
  <si>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</si>
  <si>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</si>
  <si>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</si>
  <si>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</si>
  <si>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</si>
  <si>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</si>
  <si>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</si>
  <si>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</si>
  <si>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</si>
  <si>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</si>
  <si>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</si>
  <si>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</si>
  <si>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</si>
  <si>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</si>
  <si>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</si>
  <si>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</si>
  <si>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</si>
  <si>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</si>
  <si>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</si>
  <si>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</si>
  <si>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</si>
  <si>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</si>
  <si>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</si>
  <si>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</si>
  <si>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</si>
  <si>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</si>
  <si>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</si>
  <si>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</si>
  <si>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</si>
  <si>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</si>
  <si>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</si>
  <si>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</si>
  <si>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</si>
  <si>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</si>
  <si>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</si>
  <si>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</si>
  <si>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</si>
  <si>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</si>
  <si>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</si>
  <si>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</si>
  <si>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</si>
  <si>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</si>
  <si>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</si>
  <si>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</si>
  <si>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</si>
  <si>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</si>
  <si>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</si>
  <si>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</si>
  <si>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</si>
  <si>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</si>
  <si>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</si>
  <si>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</si>
  <si>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</si>
  <si>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</si>
  <si>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</si>
  <si>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</si>
  <si>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</si>
  <si>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</si>
  <si>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</si>
  <si>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</si>
  <si>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</si>
  <si>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</si>
  <si>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</si>
  <si>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</si>
  <si>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</si>
  <si>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</si>
  <si>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</si>
  <si>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</si>
  <si>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</si>
  <si>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</si>
  <si>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</si>
  <si>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</si>
  <si>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</si>
  <si>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</si>
  <si>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</si>
  <si>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</si>
  <si>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</si>
  <si>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</si>
  <si>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</si>
  <si>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</si>
  <si>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</si>
  <si>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</si>
  <si>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</si>
  <si>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</si>
  <si>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</si>
  <si>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</si>
  <si>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</si>
  <si>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</si>
  <si>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</si>
  <si>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</si>
  <si>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</si>
  <si>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</si>
  <si>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</si>
  <si>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</si>
  <si>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</si>
  <si>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</si>
  <si>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</si>
  <si>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</si>
  <si>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</si>
  <si>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</si>
  <si>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</si>
  <si>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</si>
  <si>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</si>
  <si>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</si>
  <si>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</si>
  <si>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</si>
  <si>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</si>
  <si>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</si>
  <si>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</si>
  <si>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</si>
  <si>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</si>
  <si>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</si>
  <si>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</si>
  <si>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</si>
  <si>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</si>
  <si>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</si>
  <si>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</si>
  <si>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</si>
  <si>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</si>
  <si>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</si>
  <si>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</si>
  <si>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</si>
  <si>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</si>
  <si>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</si>
  <si>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</si>
  <si>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</si>
  <si>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</si>
  <si>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</si>
  <si>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</si>
  <si>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</si>
  <si>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</si>
  <si>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</si>
  <si>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</si>
  <si>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</si>
  <si>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</si>
  <si>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</si>
  <si>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</si>
  <si>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</si>
  <si>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</si>
  <si>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</si>
  <si>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</si>
  <si>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</si>
  <si>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</si>
  <si>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</si>
  <si>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</si>
  <si>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</si>
  <si>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</si>
  <si>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</si>
  <si>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</si>
  <si>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</si>
  <si>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</si>
  <si>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</si>
  <si>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</si>
  <si>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</si>
  <si>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</si>
  <si>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</si>
  <si>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</si>
  <si>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</si>
  <si>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</si>
  <si>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</si>
  <si>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</si>
  <si>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</si>
  <si>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</si>
  <si>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</si>
  <si>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</si>
  <si>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</si>
  <si>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</si>
  <si>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</si>
  <si>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</si>
  <si>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</si>
  <si>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</si>
  <si>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</si>
  <si>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</si>
  <si>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</si>
  <si>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</si>
  <si>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</si>
  <si>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</si>
  <si>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</si>
  <si>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</si>
  <si>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</si>
  <si>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</si>
  <si>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</si>
  <si>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</si>
  <si>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</si>
  <si>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</si>
  <si>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</si>
  <si>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</si>
  <si>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</si>
  <si>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</si>
  <si>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</si>
  <si>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</si>
  <si>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</si>
  <si>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</si>
  <si>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</si>
  <si>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</si>
  <si>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</si>
  <si>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</si>
  <si>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</si>
  <si>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</si>
  <si>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</si>
  <si>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</si>
  <si>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</si>
  <si>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</si>
  <si>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</si>
  <si>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</si>
  <si>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</si>
  <si>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</si>
  <si>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</si>
  <si>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</si>
  <si>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</si>
  <si>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</si>
  <si>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</si>
  <si>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</si>
  <si>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</si>
  <si>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</si>
  <si>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</si>
  <si>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</si>
  <si>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</si>
  <si>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</si>
  <si>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</si>
  <si>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</si>
  <si>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</si>
  <si>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</si>
  <si>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</si>
  <si>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</si>
  <si>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</si>
  <si>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</si>
  <si>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</si>
  <si>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</si>
  <si>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</si>
  <si>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</si>
  <si>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</si>
  <si>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</si>
  <si>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</si>
  <si>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</si>
  <si>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</si>
  <si>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</si>
  <si>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</si>
  <si>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</si>
  <si>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</si>
  <si>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</si>
  <si>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</si>
  <si>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</si>
  <si>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</si>
  <si>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</si>
  <si>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</si>
  <si>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</si>
  <si>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</si>
  <si>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</si>
  <si>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</si>
  <si>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</si>
  <si>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</si>
  <si>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</si>
  <si>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</si>
  <si>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</si>
  <si>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</si>
  <si>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</si>
  <si>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</si>
  <si>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</si>
  <si>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</si>
  <si>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</si>
  <si>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</si>
  <si>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</si>
  <si>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</si>
  <si>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</si>
  <si>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</si>
  <si>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</si>
  <si>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</si>
  <si>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</si>
  <si>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</si>
  <si>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</si>
  <si>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</si>
  <si>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</si>
  <si>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</si>
  <si>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</si>
  <si>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</si>
  <si>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</si>
  <si>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</si>
  <si>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</si>
  <si>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</si>
  <si>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</si>
  <si>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</si>
  <si>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</si>
  <si>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</si>
  <si>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</si>
  <si>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</si>
  <si>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</si>
  <si>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</si>
  <si>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</si>
  <si>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</si>
  <si>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</si>
  <si>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</si>
  <si>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</si>
  <si>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</si>
  <si>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</si>
  <si>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</si>
  <si>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</si>
  <si>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</si>
  <si>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</si>
  <si>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</si>
  <si>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</si>
  <si>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</si>
  <si>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</si>
  <si>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</si>
  <si>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</si>
  <si>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</si>
  <si>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</si>
  <si>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</si>
  <si>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</si>
  <si>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</si>
  <si>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</si>
  <si>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</si>
  <si>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</si>
  <si>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</si>
  <si>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</si>
  <si>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</si>
  <si>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</si>
  <si>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</si>
  <si>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</si>
  <si>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</si>
  <si>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</si>
  <si>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</si>
  <si>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</si>
  <si>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</si>
  <si>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</si>
  <si>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</si>
  <si>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</si>
  <si>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</si>
  <si>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</si>
  <si>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</si>
  <si>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</si>
  <si>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</si>
  <si>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</si>
  <si>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</si>
  <si>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</si>
  <si>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</si>
  <si>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</si>
  <si>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</si>
  <si>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</si>
  <si>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</si>
  <si>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</si>
  <si>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</si>
  <si>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</si>
  <si>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</si>
  <si>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</si>
  <si>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</si>
  <si>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</si>
  <si>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</si>
  <si>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</si>
  <si>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</si>
  <si>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</si>
  <si>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</si>
  <si>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</si>
  <si>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</si>
  <si>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</si>
  <si>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</si>
  <si>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</si>
  <si>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</si>
  <si>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</si>
  <si>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</si>
  <si>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</si>
  <si>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</si>
  <si>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</si>
  <si>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</si>
  <si>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</si>
  <si>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</si>
  <si>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</si>
  <si>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</si>
  <si>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</si>
  <si>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</si>
  <si>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</si>
  <si>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</si>
  <si>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</si>
  <si>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</si>
  <si>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</si>
  <si>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</si>
  <si>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</si>
  <si>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</si>
  <si>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</si>
  <si>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</si>
  <si>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</si>
  <si>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</si>
  <si>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</si>
  <si>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</si>
  <si>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</si>
  <si>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</si>
  <si>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</si>
  <si>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</si>
  <si>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</si>
  <si>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</si>
  <si>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</si>
  <si>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</si>
  <si>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</si>
  <si>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</si>
  <si>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</si>
  <si>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</si>
  <si>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</si>
  <si>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</si>
  <si>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</si>
  <si>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</si>
  <si>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</si>
  <si>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</si>
  <si>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</si>
  <si>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</si>
  <si>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</si>
  <si>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</si>
  <si>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</si>
  <si>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</si>
  <si>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</si>
  <si>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</si>
  <si>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</si>
  <si>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</si>
  <si>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</si>
  <si>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</si>
  <si>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</si>
  <si>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</si>
  <si>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</si>
  <si>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</si>
  <si>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</si>
  <si>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</si>
  <si>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</si>
  <si>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</si>
  <si>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</si>
  <si>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</si>
  <si>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</si>
  <si>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</si>
  <si>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</si>
  <si>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</si>
  <si>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</si>
  <si>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</si>
  <si>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</si>
  <si>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</si>
  <si>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</si>
  <si>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</si>
  <si>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</si>
  <si>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</si>
  <si>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</si>
  <si>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</si>
  <si>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</si>
  <si>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</si>
  <si>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</si>
  <si>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</si>
  <si>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</si>
  <si>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</si>
  <si>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</si>
  <si>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</si>
  <si>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</si>
  <si>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</si>
  <si>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</si>
  <si>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</si>
  <si>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</si>
  <si>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</si>
  <si>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</si>
  <si>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</si>
  <si>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</si>
  <si>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</si>
  <si>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</si>
  <si>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</si>
  <si>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</si>
  <si>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</si>
  <si>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</si>
  <si>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</si>
  <si>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</si>
  <si>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</si>
  <si>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</si>
  <si>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</si>
  <si>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</si>
  <si>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</si>
  <si>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</si>
  <si>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</si>
  <si>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</si>
  <si>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</si>
  <si>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</si>
  <si>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</si>
  <si>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</si>
  <si>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</si>
  <si>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</si>
  <si>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</si>
  <si>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</si>
  <si>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</si>
  <si>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</si>
  <si>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</si>
  <si>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</si>
  <si>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</si>
  <si>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</si>
  <si>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</si>
  <si>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</si>
  <si>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</si>
  <si>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</si>
  <si>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</si>
  <si>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</si>
  <si>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</si>
  <si>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</si>
  <si>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</si>
  <si>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</si>
  <si>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</si>
  <si>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</si>
  <si>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</si>
  <si>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</si>
  <si>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</si>
  <si>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</si>
  <si>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</si>
  <si>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</si>
  <si>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</si>
  <si>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</si>
  <si>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</si>
  <si>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</si>
  <si>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</si>
  <si>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</si>
  <si>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</si>
  <si>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</si>
  <si>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</si>
  <si>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</si>
  <si>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</si>
  <si>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</si>
  <si>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</si>
  <si>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</si>
  <si>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</si>
  <si>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</si>
  <si>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</si>
  <si>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</si>
  <si>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</si>
  <si>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</si>
  <si>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</si>
  <si>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</si>
  <si>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</si>
  <si>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</si>
  <si>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</si>
  <si>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</si>
  <si>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</si>
  <si>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</si>
  <si>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</si>
  <si>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</si>
  <si>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</si>
  <si>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</si>
  <si>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</si>
  <si>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</si>
  <si>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</si>
  <si>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</si>
  <si>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</si>
  <si>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</si>
  <si>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</si>
  <si>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</si>
  <si>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</si>
  <si>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</si>
  <si>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</si>
  <si>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</si>
  <si>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</si>
  <si>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</si>
  <si>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</si>
  <si>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</si>
  <si>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</si>
  <si>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</si>
  <si>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</si>
  <si>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</si>
  <si>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</si>
  <si>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</si>
  <si>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</si>
  <si>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</si>
  <si>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</si>
  <si>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</si>
  <si>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</si>
  <si>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</si>
  <si>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</si>
  <si>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</si>
  <si>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</si>
  <si>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</si>
  <si>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</si>
  <si>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</si>
  <si>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</si>
  <si>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</si>
  <si>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</si>
  <si>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</si>
  <si>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</si>
  <si>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</si>
  <si>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</si>
  <si>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</si>
  <si>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</si>
  <si>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</si>
  <si>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</si>
  <si>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</si>
  <si>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</si>
  <si>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</si>
  <si>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</si>
  <si>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</si>
  <si>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</si>
  <si>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</si>
  <si>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</si>
  <si>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</si>
  <si>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</si>
  <si>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</si>
  <si>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</si>
  <si>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</si>
  <si>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</si>
  <si>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</si>
  <si>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</si>
  <si>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</si>
  <si>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</si>
  <si>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</si>
  <si>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</si>
  <si>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</si>
  <si>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</si>
  <si>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</si>
  <si>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</si>
  <si>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</si>
  <si>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</si>
  <si>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</si>
  <si>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</si>
  <si>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</si>
  <si>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</si>
  <si>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</si>
  <si>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</si>
  <si>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</si>
  <si>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</si>
  <si>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</si>
  <si>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</si>
  <si>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</si>
  <si>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</si>
  <si>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</si>
  <si>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</si>
  <si>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</si>
  <si>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</si>
  <si>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</si>
  <si>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</si>
  <si>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</si>
  <si>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</si>
  <si>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</si>
  <si>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</si>
  <si>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</si>
  <si>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</si>
  <si>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</si>
  <si>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</si>
  <si>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</si>
  <si>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</si>
  <si>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</si>
  <si>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</si>
  <si>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</si>
  <si>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</si>
  <si>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</si>
  <si>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</si>
  <si>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</si>
  <si>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</si>
  <si>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</si>
  <si>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</si>
  <si>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</si>
  <si>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</si>
  <si>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</si>
  <si>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</si>
  <si>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</si>
  <si>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</si>
  <si>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</si>
  <si>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</si>
  <si>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</si>
  <si>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</si>
  <si>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</si>
  <si>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</si>
  <si>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</si>
  <si>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</si>
  <si>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</si>
  <si>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</si>
  <si>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</si>
  <si>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</si>
  <si>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</si>
  <si>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</si>
  <si>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</si>
  <si>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</si>
  <si>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</si>
  <si>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</si>
  <si>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</si>
  <si>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</si>
  <si>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</si>
  <si>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</si>
  <si>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</si>
  <si>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</si>
  <si>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</si>
  <si>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</si>
  <si>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</si>
  <si>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</si>
  <si>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</si>
  <si>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</si>
  <si>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</si>
  <si>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</si>
  <si>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</si>
  <si>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</si>
  <si>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</si>
  <si>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</si>
  <si>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</si>
  <si>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</si>
  <si>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</si>
  <si>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</si>
  <si>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</si>
  <si>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</si>
  <si>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</si>
  <si>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</si>
  <si>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</si>
  <si>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</si>
  <si>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</si>
  <si>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</si>
  <si>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</si>
  <si>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</si>
  <si>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</si>
  <si>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</si>
  <si>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</si>
  <si>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</si>
  <si>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</si>
  <si>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</si>
  <si>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</si>
  <si>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</si>
  <si>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</si>
  <si>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</si>
  <si>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</si>
  <si>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</si>
  <si>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</si>
  <si>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</si>
  <si>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</si>
  <si>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</si>
  <si>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</si>
  <si>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</si>
  <si>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</si>
  <si>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</si>
  <si>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</si>
  <si>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</si>
  <si>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</si>
  <si>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</si>
  <si>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</si>
  <si>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</si>
  <si>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</si>
  <si>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</si>
  <si>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</si>
  <si>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</si>
  <si>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</si>
  <si>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</si>
  <si>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</si>
  <si>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</si>
  <si>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</si>
  <si>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</si>
  <si>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</si>
  <si>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</si>
  <si>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</si>
  <si>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</si>
  <si>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</si>
  <si>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</si>
  <si>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</si>
  <si>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</si>
  <si>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</si>
  <si>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</si>
  <si>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</si>
  <si>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</si>
  <si>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</si>
  <si>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</si>
  <si>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</si>
  <si>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</si>
  <si>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</si>
  <si>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</si>
  <si>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</si>
  <si>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</si>
  <si>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</si>
  <si>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</si>
  <si>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</si>
  <si>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</si>
  <si>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</si>
  <si>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</si>
  <si>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</si>
  <si>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</si>
  <si>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</si>
  <si>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</si>
  <si>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</si>
  <si>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</si>
  <si>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</si>
  <si>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</si>
  <si>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</si>
  <si>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</si>
  <si>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</si>
  <si>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</si>
  <si>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</si>
  <si>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</si>
  <si>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</si>
  <si>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</si>
  <si>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</si>
  <si>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</si>
  <si>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</si>
  <si>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</si>
  <si>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</si>
  <si>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</si>
  <si>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</si>
  <si>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</si>
  <si>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</si>
  <si>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</si>
  <si>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</si>
  <si>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</si>
  <si>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</si>
  <si>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</si>
  <si>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</si>
  <si>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</si>
  <si>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</si>
  <si>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</si>
  <si>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</si>
  <si>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</si>
  <si>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</si>
  <si>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</si>
  <si>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</si>
  <si>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</si>
  <si>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</si>
  <si>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</si>
  <si>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</si>
  <si>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</si>
  <si>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</si>
  <si>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</si>
  <si>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</si>
  <si>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</si>
  <si>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</si>
  <si>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</si>
  <si>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</si>
  <si>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</si>
  <si>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</si>
  <si>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</si>
  <si>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</si>
  <si>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</si>
  <si>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</si>
  <si>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</si>
  <si>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</si>
  <si>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</si>
  <si>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</si>
  <si>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</si>
  <si>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</si>
  <si>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</si>
  <si>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</si>
  <si>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</si>
  <si>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</si>
  <si>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</si>
  <si>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</si>
  <si>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</si>
  <si>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</si>
  <si>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</si>
  <si>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</si>
  <si>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</si>
  <si>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</si>
  <si>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</si>
  <si>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</si>
  <si>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</si>
  <si>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</si>
  <si>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</si>
  <si>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</si>
  <si>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</si>
  <si>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</si>
  <si>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</si>
  <si>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</si>
  <si>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</si>
  <si>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</si>
  <si>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</si>
  <si>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</si>
  <si>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</si>
  <si>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</si>
  <si>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</si>
  <si>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</si>
  <si>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</si>
  <si>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</si>
  <si>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</si>
  <si>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</si>
  <si>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</si>
  <si>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</si>
  <si>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</si>
  <si>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</si>
  <si>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</si>
  <si>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</si>
  <si>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</si>
  <si>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</si>
  <si>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</si>
  <si>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</si>
  <si>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</si>
  <si>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</si>
  <si>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</si>
  <si>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</si>
  <si>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</si>
  <si>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</si>
  <si>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</si>
  <si>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</si>
  <si>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</si>
  <si>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</si>
  <si>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</si>
  <si>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</si>
  <si>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</si>
  <si>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</si>
  <si>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</si>
  <si>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</si>
  <si>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</si>
  <si>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</si>
  <si>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</si>
  <si>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</si>
  <si>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</si>
  <si>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</si>
  <si>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</si>
  <si>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</si>
  <si>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</si>
  <si>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</si>
  <si>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</si>
  <si>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</si>
  <si>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</si>
  <si>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</si>
  <si>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</si>
  <si>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</si>
  <si>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</si>
  <si>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</si>
  <si>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</si>
  <si>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</si>
  <si>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</si>
  <si>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</si>
  <si>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</si>
  <si>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</si>
  <si>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</si>
  <si>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</si>
  <si>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</si>
  <si>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</si>
  <si>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</si>
  <si>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</si>
  <si>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</si>
  <si>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</si>
  <si>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</si>
  <si>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</si>
  <si>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</si>
  <si>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</si>
  <si>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</si>
  <si>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</si>
  <si>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</si>
  <si>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</si>
  <si>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</si>
  <si>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</si>
  <si>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</si>
  <si>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</si>
  <si>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</si>
  <si>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</si>
  <si>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</si>
  <si>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</si>
  <si>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</si>
  <si>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</si>
  <si>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</si>
  <si>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</si>
  <si>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</si>
  <si>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</si>
  <si>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</si>
  <si>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</si>
  <si>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</si>
  <si>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</si>
  <si>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</si>
  <si>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</si>
  <si>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</si>
  <si>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</si>
  <si>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</si>
  <si>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</si>
  <si>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</si>
  <si>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</si>
  <si>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</si>
  <si>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</si>
  <si>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</si>
  <si>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</si>
  <si>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</si>
  <si>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</si>
  <si>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</si>
  <si>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</si>
  <si>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</si>
  <si>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</si>
  <si>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</si>
  <si>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</si>
  <si>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</si>
  <si>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</si>
  <si>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</si>
  <si>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</si>
  <si>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</si>
  <si>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</si>
  <si>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</si>
  <si>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</si>
  <si>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</si>
  <si>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</si>
  <si>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</si>
  <si>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</si>
  <si>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</si>
  <si>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</si>
  <si>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</si>
  <si>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</si>
  <si>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</si>
  <si>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</si>
  <si>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</si>
  <si>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</si>
  <si>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</si>
  <si>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</si>
  <si>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</si>
  <si>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</si>
  <si>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</si>
  <si>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</si>
  <si>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</si>
  <si>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</si>
  <si>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</si>
  <si>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</si>
  <si>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</si>
  <si>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</si>
  <si>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</si>
  <si>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</si>
  <si>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</si>
  <si>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</si>
  <si>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</si>
  <si>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</si>
  <si>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</si>
  <si>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</si>
  <si>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</si>
  <si>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</si>
  <si>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</si>
  <si>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</si>
  <si>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</si>
  <si>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</si>
  <si>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</si>
  <si>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</si>
  <si>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</si>
  <si>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</si>
  <si>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</si>
  <si>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</si>
  <si>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</si>
  <si>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</si>
  <si>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</si>
  <si>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</si>
  <si>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</si>
  <si>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</si>
  <si>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</si>
  <si>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</si>
  <si>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</si>
  <si>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</si>
  <si>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</si>
  <si>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</si>
  <si>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</si>
  <si>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</si>
  <si>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</si>
  <si>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</si>
  <si>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</si>
  <si>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</si>
  <si>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</si>
  <si>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</si>
  <si>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</si>
  <si>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</si>
  <si>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</si>
  <si>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</si>
  <si>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</si>
  <si>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</si>
  <si>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</si>
  <si>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</si>
  <si>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</si>
  <si>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</si>
  <si>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</si>
  <si>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</si>
  <si>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</si>
  <si>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</si>
  <si>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</si>
  <si>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</si>
  <si>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</si>
  <si>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</si>
  <si>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</si>
  <si>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</si>
  <si>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</si>
  <si>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</si>
  <si>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</si>
  <si>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</si>
  <si>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</si>
  <si>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</si>
  <si>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</si>
  <si>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</si>
  <si>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</si>
  <si>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</si>
  <si>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</si>
  <si>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</si>
  <si>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</si>
  <si>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</si>
  <si>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</si>
  <si>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</si>
  <si>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</si>
  <si>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</si>
  <si>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</si>
  <si>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</si>
  <si>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</si>
  <si>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</si>
  <si>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</si>
  <si>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</si>
  <si>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</si>
  <si>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</si>
  <si>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</si>
  <si>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</si>
  <si>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</si>
  <si>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</si>
  <si>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</si>
  <si>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</si>
  <si>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</si>
  <si>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</si>
  <si>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</si>
  <si>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</si>
  <si>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</si>
  <si>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</si>
  <si>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</si>
  <si>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</si>
  <si>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</si>
  <si>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</si>
  <si>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</si>
  <si>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</si>
  <si>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</si>
  <si>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</si>
  <si>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</si>
  <si>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</si>
  <si>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</si>
  <si>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</si>
  <si>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</si>
  <si>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</si>
  <si>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</si>
  <si>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</si>
  <si>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</si>
  <si>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</si>
  <si>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</si>
  <si>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</si>
  <si>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</si>
  <si>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</si>
  <si>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</si>
  <si>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</si>
  <si>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</si>
  <si>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</si>
  <si>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</si>
  <si>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</si>
  <si>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</si>
  <si>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</si>
  <si>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</si>
  <si>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</si>
  <si>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</si>
  <si>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</si>
  <si>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</si>
  <si>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</si>
  <si>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</si>
  <si>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</si>
  <si>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</si>
  <si>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</si>
  <si>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</si>
  <si>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</si>
  <si>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</si>
  <si>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</si>
  <si>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</si>
  <si>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</si>
  <si>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</si>
  <si>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</si>
  <si>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</si>
  <si>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</si>
  <si>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</si>
  <si>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</si>
  <si>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</si>
  <si>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</si>
  <si>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</si>
  <si>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</si>
  <si>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</si>
  <si>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</si>
  <si>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</si>
  <si>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</si>
  <si>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</si>
  <si>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</si>
  <si>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</si>
  <si>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</si>
  <si>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</si>
  <si>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</si>
  <si>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</si>
  <si>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</si>
  <si>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</si>
  <si>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</si>
  <si>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</si>
  <si>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</si>
  <si>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</si>
  <si>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</si>
  <si>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</si>
  <si>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</si>
  <si>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</si>
  <si>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</si>
  <si>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</si>
  <si>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</si>
  <si>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</si>
  <si>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</si>
  <si>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</si>
  <si>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</si>
  <si>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</si>
  <si>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</si>
  <si>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</si>
  <si>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</si>
  <si>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</si>
  <si>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</si>
  <si>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</si>
  <si>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</si>
  <si>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</si>
  <si>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</si>
  <si>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</si>
  <si>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</si>
  <si>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</si>
  <si>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</si>
  <si>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</si>
  <si>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</si>
  <si>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</si>
  <si>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</si>
  <si>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</si>
  <si>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</si>
  <si>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</si>
  <si>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</si>
  <si>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</si>
  <si>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</si>
  <si>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</si>
  <si>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</si>
  <si>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</si>
  <si>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</si>
  <si>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</si>
  <si>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</si>
  <si>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</si>
  <si>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</si>
  <si>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</si>
  <si>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</si>
  <si>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</si>
  <si>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</si>
  <si>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</si>
  <si>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</si>
  <si>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</si>
  <si>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</si>
  <si>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</si>
  <si>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</si>
  <si>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</si>
  <si>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</si>
  <si>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</si>
  <si>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</si>
  <si>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</si>
  <si>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</si>
  <si>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</si>
  <si>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</si>
  <si>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</si>
  <si>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</si>
  <si>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</si>
  <si>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</si>
  <si>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</si>
  <si>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</si>
  <si>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</si>
  <si>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</si>
  <si>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</si>
  <si>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</si>
  <si>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</si>
  <si>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</si>
  <si>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</si>
  <si>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</si>
  <si>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</si>
  <si>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</si>
  <si>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</si>
  <si>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</si>
  <si>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</si>
  <si>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</si>
  <si>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</si>
  <si>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</si>
  <si>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</si>
  <si>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</si>
  <si>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</si>
  <si>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</si>
  <si>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</si>
  <si>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</si>
  <si>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</si>
  <si>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</si>
  <si>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</si>
  <si>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</si>
  <si>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</si>
  <si>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</si>
  <si>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</si>
  <si>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</si>
  <si>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</si>
  <si>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</si>
  <si>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</si>
  <si>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</si>
  <si>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</si>
  <si>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</si>
  <si>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</si>
  <si>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</si>
  <si>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</si>
  <si>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</si>
  <si>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</si>
  <si>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</si>
  <si>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</si>
  <si>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</si>
  <si>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</si>
  <si>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</si>
  <si>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</si>
  <si>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</si>
  <si>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</si>
  <si>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</si>
  <si>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</si>
  <si>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</si>
  <si>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</si>
  <si>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</si>
  <si>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</si>
  <si>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</si>
  <si>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</si>
  <si>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</si>
  <si>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</si>
  <si>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</si>
  <si>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</si>
  <si>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</si>
  <si>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</si>
  <si>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</si>
  <si>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</si>
  <si>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</si>
  <si>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</si>
  <si>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</si>
  <si>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</si>
  <si>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</si>
  <si>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</si>
  <si>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</si>
  <si>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</si>
  <si>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</si>
  <si>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</si>
  <si>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</si>
  <si>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</si>
  <si>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</si>
  <si>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</si>
  <si>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</si>
  <si>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</si>
  <si>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</si>
  <si>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</si>
  <si>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</si>
  <si>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</si>
  <si>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</si>
  <si>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</si>
  <si>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</si>
  <si>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</si>
  <si>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</si>
  <si>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</si>
  <si>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</si>
  <si>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</si>
  <si>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</si>
  <si>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</si>
  <si>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</si>
  <si>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</si>
  <si>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</si>
  <si>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</si>
  <si>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</si>
  <si>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</si>
  <si>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</si>
  <si>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</si>
  <si>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</si>
  <si>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</si>
  <si>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</si>
  <si>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</si>
  <si>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</si>
  <si>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</si>
  <si>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</si>
  <si>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</si>
  <si>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</si>
  <si>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</si>
  <si>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</si>
  <si>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</si>
  <si>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</si>
  <si>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</si>
  <si>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</si>
  <si>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</si>
  <si>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</si>
  <si>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</si>
  <si>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</si>
  <si>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</si>
  <si>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</si>
  <si>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</si>
  <si>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</si>
  <si>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</si>
  <si>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</si>
  <si>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</si>
  <si>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</si>
  <si>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</si>
  <si>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</si>
  <si>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</si>
  <si>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</si>
  <si>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</si>
  <si>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</si>
  <si>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</si>
  <si>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</si>
  <si>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</si>
  <si>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</si>
  <si>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</si>
  <si>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</si>
  <si>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</si>
  <si>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</si>
  <si>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</si>
  <si>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</si>
  <si>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</si>
  <si>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</si>
  <si>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</si>
  <si>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</si>
  <si>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</si>
  <si>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</si>
  <si>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</si>
  <si>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</si>
  <si>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</si>
  <si>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</si>
  <si>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</si>
  <si>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</si>
  <si>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</si>
  <si>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</si>
  <si>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</si>
  <si>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</si>
  <si>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</si>
  <si>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</si>
  <si>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</si>
  <si>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</si>
  <si>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</si>
  <si>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</si>
  <si>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</si>
  <si>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</si>
  <si>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</si>
  <si>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</si>
  <si>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</si>
  <si>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</si>
  <si>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</si>
  <si>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</si>
  <si>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</si>
  <si>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</si>
  <si>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</si>
  <si>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</si>
  <si>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</si>
  <si>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</si>
  <si>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</si>
  <si>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</si>
  <si>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</si>
  <si>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</si>
  <si>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</si>
  <si>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</si>
  <si>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</si>
  <si>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</si>
  <si>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</si>
  <si>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</si>
  <si>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</si>
  <si>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</si>
  <si>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</si>
  <si>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</si>
  <si>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</si>
  <si>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</si>
  <si>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</si>
  <si>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</si>
  <si>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</si>
  <si>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</si>
  <si>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</si>
  <si>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</si>
  <si>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</si>
  <si>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</si>
  <si>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</si>
  <si>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</si>
  <si>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</si>
  <si>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</si>
  <si>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</si>
  <si>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</si>
  <si>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</si>
  <si>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</si>
  <si>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</si>
  <si>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</si>
  <si>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</si>
  <si>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</si>
  <si>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</si>
  <si>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</si>
  <si>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</si>
  <si>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</si>
  <si>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</si>
  <si>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</si>
  <si>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</si>
  <si>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</si>
  <si>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</si>
  <si>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</si>
  <si>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</si>
  <si>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</si>
  <si>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</si>
  <si>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</si>
  <si>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</si>
  <si>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</si>
  <si>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</si>
  <si>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</si>
  <si>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</si>
  <si>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</si>
  <si>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</si>
  <si>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</si>
  <si>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</si>
  <si>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</si>
  <si>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</si>
  <si>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</si>
  <si>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</si>
  <si>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</si>
  <si>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</si>
  <si>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</si>
  <si>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</si>
  <si>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</si>
  <si>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</si>
  <si>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</si>
  <si>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</si>
  <si>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</si>
  <si>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</si>
  <si>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</si>
  <si>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</si>
  <si>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</si>
  <si>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</si>
  <si>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</si>
  <si>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</si>
  <si>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</si>
  <si>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</si>
  <si>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</si>
  <si>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</si>
  <si>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</si>
  <si>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</si>
  <si>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</si>
  <si>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</si>
  <si>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</si>
  <si>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</si>
  <si>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</si>
  <si>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</si>
  <si>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</si>
  <si>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</si>
  <si>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</si>
  <si>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</si>
  <si>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</si>
  <si>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</si>
  <si>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</si>
  <si>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</si>
  <si>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</si>
  <si>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</si>
  <si>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</si>
  <si>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</si>
  <si>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</si>
  <si>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</si>
  <si>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</si>
  <si>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</si>
  <si>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</si>
  <si>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</si>
  <si>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</si>
  <si>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</si>
  <si>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</si>
  <si>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</si>
  <si>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</si>
  <si>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</si>
  <si>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</si>
  <si>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</si>
  <si>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</si>
  <si>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</si>
  <si>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</si>
  <si>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</si>
  <si>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</si>
  <si>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</si>
  <si>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</si>
  <si>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</si>
  <si>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</si>
  <si>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</si>
  <si>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</si>
  <si>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</si>
  <si>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</si>
  <si>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</si>
  <si>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</si>
  <si>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</si>
  <si>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</si>
  <si>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</si>
  <si>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</si>
  <si>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</si>
  <si>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</si>
  <si>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</si>
  <si>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</si>
  <si>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</si>
  <si>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</si>
  <si>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</si>
  <si>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</si>
  <si>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</si>
  <si>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</si>
  <si>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</si>
  <si>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</si>
  <si>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</si>
  <si>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</si>
  <si>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</si>
  <si>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</si>
  <si>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</si>
  <si>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</si>
  <si>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</si>
  <si>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</si>
  <si>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</si>
  <si>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</si>
  <si>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</si>
  <si>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</si>
  <si>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</si>
  <si>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</si>
  <si>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</si>
  <si>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</si>
  <si>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</si>
  <si>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</si>
  <si>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</si>
  <si>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</si>
  <si>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</si>
  <si>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</si>
  <si>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</si>
  <si>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</si>
  <si>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</si>
  <si>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</si>
  <si>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</si>
  <si>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</si>
  <si>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</si>
  <si>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</si>
  <si>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</si>
  <si>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</si>
  <si>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</si>
  <si>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</si>
  <si>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</si>
  <si>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</si>
  <si>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</si>
  <si>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</si>
  <si>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</si>
  <si>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</si>
  <si>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</si>
  <si>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</si>
  <si>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</si>
  <si>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</si>
  <si>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</si>
  <si>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</si>
  <si>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</si>
  <si>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</si>
  <si>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</si>
  <si>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</si>
  <si>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</si>
  <si>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</si>
  <si>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</si>
  <si>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</si>
  <si>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</si>
  <si>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</si>
  <si>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</si>
  <si>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</si>
  <si>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</si>
  <si>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</si>
  <si>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</si>
  <si>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</si>
  <si>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</si>
  <si>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</si>
  <si>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</si>
  <si>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</si>
  <si>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</si>
  <si>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</si>
  <si>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</si>
  <si>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</si>
  <si>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</si>
  <si>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</si>
  <si>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</si>
  <si>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</si>
  <si>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</si>
  <si>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</si>
  <si>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</si>
  <si>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</si>
  <si>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</si>
  <si>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</si>
  <si>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</si>
  <si>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</si>
  <si>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</si>
  <si>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</si>
  <si>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</si>
  <si>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</si>
  <si>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</si>
  <si>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</si>
  <si>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</si>
  <si>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</si>
  <si>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</si>
  <si>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</si>
  <si>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</si>
  <si>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</si>
  <si>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</si>
  <si>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</si>
  <si>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</si>
  <si>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</si>
  <si>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</si>
  <si>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</si>
  <si>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</si>
  <si>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</si>
  <si>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</si>
  <si>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</si>
  <si>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</si>
  <si>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</si>
  <si>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</si>
  <si>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</si>
  <si>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</si>
  <si>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</si>
  <si>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</si>
  <si>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</si>
  <si>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</si>
  <si>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</si>
  <si>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</si>
  <si>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</si>
  <si>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</si>
  <si>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</si>
  <si>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</si>
  <si>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</si>
  <si>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</si>
  <si>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</si>
  <si>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</si>
  <si>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</si>
  <si>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</si>
  <si>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</si>
  <si>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</si>
  <si>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</si>
  <si>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</si>
  <si>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</si>
  <si>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</si>
  <si>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</si>
  <si>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</si>
  <si>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</si>
  <si>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</si>
  <si>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</si>
  <si>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</si>
  <si>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</si>
  <si>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</si>
  <si>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</si>
  <si>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</si>
  <si>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</si>
  <si>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</si>
  <si>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</si>
  <si>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</si>
  <si>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</si>
  <si>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</si>
  <si>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</si>
  <si>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</si>
  <si>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</si>
  <si>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</si>
  <si>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</si>
  <si>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</si>
  <si>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</si>
  <si>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</si>
  <si>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</si>
  <si>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</si>
  <si>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</si>
  <si>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</si>
  <si>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</si>
  <si>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</si>
  <si>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</si>
  <si>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</si>
  <si>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</si>
  <si>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</si>
  <si>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</si>
  <si>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</si>
  <si>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</si>
  <si>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</si>
  <si>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</si>
  <si>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</si>
  <si>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</si>
  <si>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</si>
  <si>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</si>
  <si>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</si>
  <si>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</si>
  <si>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</si>
  <si>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</si>
  <si>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</si>
  <si>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</si>
  <si>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</si>
  <si>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</si>
  <si>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</si>
  <si>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</si>
  <si>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</si>
  <si>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</si>
  <si>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</si>
  <si>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</si>
  <si>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</si>
  <si>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</si>
  <si>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</si>
  <si>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</si>
  <si>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</si>
  <si>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</si>
  <si>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</si>
  <si>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</si>
  <si>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</si>
  <si>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</si>
  <si>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</si>
  <si>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</si>
  <si>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</si>
  <si>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</si>
  <si>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</si>
  <si>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</si>
  <si>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</si>
  <si>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</si>
  <si>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</si>
  <si>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</si>
  <si>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</si>
  <si>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</si>
  <si>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</si>
  <si>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</si>
  <si>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</si>
  <si>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</si>
  <si>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</si>
  <si>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</si>
  <si>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</si>
  <si>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</si>
  <si>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</si>
  <si>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</si>
  <si>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</si>
  <si>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</si>
  <si>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</si>
  <si>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</si>
  <si>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</si>
  <si>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</si>
  <si>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</si>
  <si>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</si>
  <si>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</si>
  <si>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</si>
  <si>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</si>
  <si>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</si>
  <si>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</si>
  <si>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</si>
  <si>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</si>
  <si>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</si>
  <si>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</si>
  <si>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</si>
  <si>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</si>
  <si>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</si>
  <si>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</si>
  <si>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</si>
  <si>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</si>
  <si>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</si>
  <si>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</si>
  <si>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</si>
  <si>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</si>
  <si>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</si>
  <si>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</si>
  <si>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</si>
  <si>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</si>
  <si>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</si>
  <si>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</si>
  <si>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</si>
  <si>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</si>
  <si>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</si>
  <si>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</si>
  <si>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</si>
  <si>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</si>
  <si>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</si>
  <si>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</si>
  <si>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</si>
  <si>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</si>
  <si>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</si>
  <si>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</si>
  <si>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</si>
  <si>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</si>
  <si>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</si>
  <si>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</si>
  <si>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</si>
  <si>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</si>
  <si>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</si>
  <si>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</si>
  <si>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</si>
  <si>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</si>
  <si>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</si>
  <si>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</si>
  <si>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</si>
  <si>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</si>
  <si>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</si>
  <si>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</si>
  <si>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</si>
  <si>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</si>
  <si>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</si>
  <si>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</si>
  <si>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</si>
  <si>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</si>
  <si>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</si>
  <si>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</si>
  <si>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</si>
  <si>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</si>
  <si>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</si>
  <si>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</si>
  <si>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</si>
  <si>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</si>
  <si>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</si>
  <si>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</si>
  <si>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</si>
  <si>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</si>
  <si>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</si>
  <si>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</si>
  <si>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</si>
  <si>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</si>
  <si>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</si>
  <si>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</si>
  <si>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</si>
  <si>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</si>
  <si>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</si>
  <si>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</si>
  <si>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</si>
  <si>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</si>
  <si>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</si>
  <si>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</si>
  <si>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</si>
  <si>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</si>
  <si>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</si>
  <si>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</si>
  <si>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</si>
  <si>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</si>
  <si>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</si>
  <si>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</si>
  <si>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</si>
  <si>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</si>
  <si>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</si>
  <si>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</si>
  <si>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</si>
  <si>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</si>
  <si>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</si>
  <si>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</si>
  <si>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</si>
  <si>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</si>
  <si>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</si>
  <si>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</si>
  <si>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</si>
  <si>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</si>
  <si>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</si>
  <si>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</si>
  <si>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</si>
  <si>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</si>
  <si>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</si>
  <si>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</si>
  <si>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</si>
  <si>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</si>
  <si>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</si>
  <si>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</si>
  <si>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</si>
  <si>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</si>
  <si>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</si>
  <si>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</si>
  <si>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</si>
  <si>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</si>
  <si>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</si>
  <si>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</si>
  <si>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</si>
  <si>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</si>
  <si>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</si>
  <si>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</si>
  <si>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</si>
  <si>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</si>
  <si>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</si>
  <si>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</si>
  <si>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</si>
  <si>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</si>
  <si>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</si>
  <si>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</si>
  <si>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</si>
  <si>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</si>
  <si>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</si>
  <si>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</si>
  <si>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</si>
  <si>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</si>
  <si>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</si>
  <si>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</si>
  <si>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</si>
  <si>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</si>
  <si>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</si>
  <si>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</si>
  <si>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</si>
  <si>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</si>
  <si>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</si>
  <si>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</si>
  <si>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</si>
  <si>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</si>
  <si>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</si>
  <si>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</si>
  <si>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</si>
  <si>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</si>
  <si>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</si>
  <si>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</si>
  <si>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</si>
  <si>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</si>
  <si>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</si>
  <si>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</si>
  <si>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</si>
  <si>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</si>
  <si>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</si>
  <si>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</si>
  <si>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</si>
  <si>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</si>
  <si>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</si>
  <si>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</si>
  <si>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</si>
  <si>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</si>
  <si>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</si>
  <si>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</si>
  <si>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</si>
  <si>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</si>
  <si>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</si>
  <si>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</si>
  <si>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</si>
  <si>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</si>
  <si>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</si>
  <si>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</si>
  <si>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</si>
  <si>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</si>
  <si>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</si>
  <si>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</si>
  <si>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</si>
  <si>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</si>
  <si>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</si>
  <si>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</si>
  <si>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</si>
  <si>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</si>
  <si>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</si>
  <si>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</si>
  <si>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</si>
  <si>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</si>
  <si>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</si>
  <si>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</si>
  <si>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</si>
  <si>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</si>
  <si>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</si>
  <si>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</si>
  <si>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</si>
  <si>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</si>
  <si>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</si>
  <si>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</si>
  <si>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</si>
  <si>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</si>
  <si>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</si>
  <si>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</si>
  <si>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</si>
  <si>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</si>
  <si>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</si>
  <si>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</si>
  <si>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</si>
  <si>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</si>
  <si>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</si>
  <si>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</si>
  <si>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</si>
  <si>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</si>
  <si>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</si>
  <si>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</si>
  <si>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</si>
  <si>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</si>
  <si>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</si>
  <si>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</si>
  <si>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</si>
  <si>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</si>
  <si>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</si>
  <si>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</si>
  <si>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</si>
  <si>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</si>
  <si>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</si>
  <si>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</si>
  <si>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</si>
  <si>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</si>
  <si>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</si>
  <si>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</si>
  <si>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</si>
  <si>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</si>
  <si>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</si>
  <si>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</si>
  <si>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</si>
  <si>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</si>
  <si>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</si>
  <si>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</si>
  <si>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</si>
  <si>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</si>
  <si>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</si>
  <si>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</si>
  <si>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</si>
  <si>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</si>
  <si>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</si>
  <si>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</si>
  <si>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</si>
  <si>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</si>
  <si>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</si>
  <si>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</si>
  <si>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</si>
  <si>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</si>
  <si>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</si>
  <si>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</si>
  <si>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</si>
  <si>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</si>
  <si>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</si>
  <si>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</si>
  <si>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</si>
  <si>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</si>
  <si>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</si>
  <si>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</si>
  <si>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</si>
  <si>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</si>
  <si>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</si>
  <si>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</si>
  <si>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</si>
  <si>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</si>
  <si>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</si>
  <si>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</si>
  <si>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</si>
  <si>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</si>
  <si>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</si>
  <si>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</si>
  <si>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</si>
  <si>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</si>
  <si>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</si>
  <si>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</si>
  <si>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</si>
  <si>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</si>
  <si>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</si>
  <si>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</si>
  <si>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</si>
  <si>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</si>
  <si>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</si>
  <si>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</si>
  <si>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</si>
  <si>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</si>
  <si>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</si>
  <si>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</si>
  <si>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</si>
  <si>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</si>
  <si>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</si>
  <si>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</si>
  <si>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</si>
  <si>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</si>
  <si>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</si>
  <si>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</si>
  <si>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</si>
  <si>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</si>
  <si>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</si>
  <si>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</si>
  <si>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</si>
  <si>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</si>
  <si>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</si>
  <si>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</si>
  <si>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</si>
  <si>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</si>
  <si>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</si>
  <si>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</si>
  <si>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</si>
  <si>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</si>
  <si>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</si>
  <si>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</si>
  <si>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</si>
  <si>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</si>
  <si>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</si>
  <si>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</si>
  <si>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</si>
  <si>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</si>
  <si>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</si>
  <si>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</si>
  <si>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</si>
  <si>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</si>
  <si>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</si>
  <si>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</si>
  <si>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</si>
  <si>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</si>
  <si>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</si>
  <si>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</si>
  <si>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</si>
  <si>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</si>
  <si>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</si>
  <si>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</si>
  <si>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</si>
  <si>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</si>
  <si>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</si>
  <si>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</si>
  <si>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</si>
  <si>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</si>
  <si>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</si>
  <si>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</si>
  <si>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</si>
  <si>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</si>
  <si>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</si>
  <si>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</si>
  <si>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</si>
  <si>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</si>
  <si>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</si>
  <si>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</si>
  <si>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</si>
  <si>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</si>
  <si>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</si>
  <si>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</si>
  <si>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</si>
  <si>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</si>
  <si>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</si>
  <si>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</si>
  <si>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</si>
  <si>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</si>
  <si>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</si>
  <si>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</si>
  <si>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</si>
  <si>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</si>
  <si>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</si>
  <si>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</si>
  <si>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</si>
  <si>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</si>
  <si>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</si>
  <si>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</si>
  <si>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</si>
  <si>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</si>
  <si>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</si>
  <si>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</si>
  <si>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</si>
  <si>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</si>
  <si>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</si>
  <si>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</si>
  <si>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</si>
  <si>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</si>
  <si>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</si>
  <si>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</si>
  <si>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</si>
  <si>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</si>
  <si>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</si>
  <si>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</si>
  <si>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</si>
  <si>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</si>
  <si>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</si>
  <si>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</si>
  <si>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</si>
  <si>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</si>
  <si>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</si>
  <si>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</si>
  <si>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</si>
  <si>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</si>
  <si>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</si>
  <si>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</si>
  <si>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</si>
  <si>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</si>
  <si>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</si>
  <si>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</si>
  <si>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</si>
  <si>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</si>
  <si>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</si>
  <si>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</si>
  <si>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</si>
  <si>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</si>
  <si>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</si>
  <si>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</si>
  <si>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</si>
  <si>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</si>
  <si>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</si>
  <si>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</si>
  <si>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</si>
  <si>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</si>
  <si>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</si>
  <si>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</si>
  <si>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</si>
  <si>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</si>
  <si>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</si>
  <si>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</si>
  <si>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</si>
  <si>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</si>
  <si>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</si>
  <si>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</si>
  <si>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</si>
  <si>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</si>
  <si>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</si>
  <si>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</si>
  <si>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</si>
  <si>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</si>
  <si>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</si>
  <si>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</si>
  <si>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</si>
  <si>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</si>
  <si>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</si>
  <si>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</si>
  <si>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</si>
  <si>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</si>
  <si>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</si>
  <si>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</si>
  <si>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</si>
  <si>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</si>
  <si>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</si>
  <si>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</si>
  <si>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</si>
  <si>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</si>
  <si>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</si>
  <si>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</si>
  <si>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</si>
  <si>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</si>
  <si>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</si>
  <si>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</si>
  <si>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</si>
  <si>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</si>
  <si>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</si>
  <si>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</si>
  <si>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</si>
  <si>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</si>
  <si>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</si>
  <si>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</si>
  <si>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</si>
  <si>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</si>
  <si>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</si>
  <si>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</si>
  <si>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</si>
  <si>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</si>
  <si>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</si>
  <si>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</si>
  <si>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</si>
  <si>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</si>
  <si>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</si>
  <si>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</si>
  <si>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</si>
  <si>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</si>
  <si>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</si>
  <si>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</si>
  <si>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</si>
  <si>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</si>
  <si>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</si>
  <si>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</si>
  <si>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</si>
  <si>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</si>
  <si>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</si>
  <si>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</si>
  <si>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</si>
  <si>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</si>
  <si>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</si>
  <si>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</si>
  <si>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</si>
  <si>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</si>
  <si>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</si>
  <si>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</si>
  <si>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</si>
  <si>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</si>
  <si>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</si>
  <si>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</si>
  <si>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</si>
  <si>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</si>
  <si>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</si>
  <si>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</si>
  <si>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</si>
  <si>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</si>
  <si>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</si>
  <si>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</si>
  <si>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</si>
  <si>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</si>
  <si>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</si>
  <si>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</si>
  <si>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</si>
  <si>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</si>
  <si>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</si>
  <si>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</si>
  <si>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</si>
  <si>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</si>
  <si>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</si>
  <si>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</si>
  <si>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</si>
  <si>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</si>
  <si>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</si>
  <si>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</si>
  <si>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</si>
  <si>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</si>
  <si>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</si>
  <si>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</si>
  <si>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</si>
  <si>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</si>
  <si>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</si>
  <si>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</si>
  <si>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</si>
  <si>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</si>
  <si>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</si>
  <si>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</si>
  <si>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</si>
  <si>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</si>
  <si>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</si>
  <si>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</si>
  <si>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</si>
  <si>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</si>
  <si>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</si>
  <si>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</si>
  <si>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</si>
  <si>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</si>
  <si>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</si>
  <si>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</si>
  <si>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</si>
  <si>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</si>
  <si>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</si>
  <si>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</si>
  <si>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</si>
  <si>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</si>
  <si>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</si>
  <si>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</si>
  <si>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</si>
  <si>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</si>
  <si>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</si>
  <si>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</si>
  <si>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</si>
  <si>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</si>
  <si>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</si>
  <si>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</si>
  <si>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</si>
  <si>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</si>
  <si>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</si>
  <si>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</si>
  <si>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</si>
  <si>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</si>
  <si>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</si>
  <si>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</si>
  <si>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</si>
  <si>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</si>
  <si>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</si>
  <si>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</si>
  <si>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</si>
  <si>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</si>
  <si>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</si>
  <si>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</si>
  <si>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</si>
  <si>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</si>
  <si>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</si>
  <si>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</si>
  <si>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</si>
  <si>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</si>
  <si>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</si>
  <si>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</si>
  <si>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</si>
  <si>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</si>
  <si>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</si>
  <si>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</si>
  <si>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</si>
  <si>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</si>
  <si>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</si>
  <si>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</si>
  <si>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</si>
  <si>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</si>
  <si>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</si>
  <si>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</si>
  <si>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</si>
  <si>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</si>
  <si>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</si>
  <si>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</si>
  <si>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</si>
  <si>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</si>
  <si>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</si>
  <si>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</si>
  <si>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</si>
  <si>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</si>
  <si>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</si>
  <si>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</si>
  <si>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</si>
  <si>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</si>
  <si>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</si>
  <si>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</si>
  <si>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</si>
  <si>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</si>
  <si>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</si>
  <si>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</si>
  <si>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</si>
  <si>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</si>
  <si>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</si>
  <si>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</si>
  <si>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</si>
  <si>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</si>
  <si>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</si>
  <si>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</si>
  <si>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</si>
  <si>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</si>
  <si>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</si>
  <si>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</si>
  <si>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</si>
  <si>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</si>
  <si>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</si>
  <si>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</si>
  <si>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</si>
  <si>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</si>
  <si>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</si>
  <si>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</si>
  <si>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</si>
  <si>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</si>
  <si>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</si>
  <si>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</si>
  <si>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</si>
  <si>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</si>
  <si>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</si>
  <si>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</si>
  <si>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</si>
  <si>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</si>
  <si>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</si>
  <si>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</si>
  <si>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</si>
  <si>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</si>
  <si>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</si>
  <si>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</si>
  <si>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</si>
  <si>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</si>
  <si>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</si>
  <si>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</si>
  <si>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</si>
  <si>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</si>
  <si>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</si>
  <si>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</si>
  <si>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</si>
  <si>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</si>
  <si>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</si>
  <si>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</si>
  <si>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</si>
  <si>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</si>
  <si>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</si>
  <si>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</si>
  <si>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</si>
  <si>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</si>
  <si>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</si>
  <si>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</si>
  <si>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</si>
  <si>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</si>
  <si>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</si>
  <si>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</si>
  <si>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</si>
  <si>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</si>
  <si>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</si>
  <si>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</si>
  <si>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</si>
  <si>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</si>
  <si>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</si>
  <si>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</si>
  <si>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</si>
  <si>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</si>
  <si>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</si>
  <si>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</si>
  <si>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</si>
  <si>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</si>
  <si>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</si>
  <si>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</si>
  <si>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</si>
  <si>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</si>
  <si>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</si>
  <si>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</si>
  <si>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</si>
  <si>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</si>
  <si>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</si>
  <si>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</si>
  <si>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</si>
  <si>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</si>
  <si>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</si>
  <si>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</si>
  <si>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</si>
  <si>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</si>
  <si>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</si>
  <si>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</si>
  <si>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</si>
  <si>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</si>
  <si>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</si>
  <si>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</si>
  <si>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</si>
  <si>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</si>
  <si>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</si>
  <si>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</si>
  <si>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</si>
  <si>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</si>
  <si>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</si>
  <si>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</si>
  <si>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</si>
  <si>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</si>
  <si>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</si>
  <si>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</si>
  <si>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</si>
  <si>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</si>
  <si>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</si>
  <si>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</si>
  <si>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</si>
  <si>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</si>
  <si>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</si>
  <si>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</si>
  <si>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</si>
  <si>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</si>
  <si>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</si>
  <si>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</si>
  <si>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</si>
  <si>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</si>
  <si>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</si>
  <si>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</si>
  <si>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</si>
  <si>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</si>
  <si>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</si>
  <si>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</si>
  <si>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</si>
  <si>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</si>
  <si>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</si>
  <si>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</si>
  <si>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</si>
  <si>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</si>
  <si>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</si>
  <si>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</si>
  <si>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</si>
  <si>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</si>
  <si>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</si>
  <si>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</si>
  <si>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</si>
  <si>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</si>
  <si>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</si>
  <si>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</si>
  <si>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</si>
  <si>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</si>
  <si>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</si>
  <si>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</si>
  <si>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</si>
  <si>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</si>
  <si>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</si>
  <si>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</si>
  <si>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</si>
  <si>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</si>
  <si>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</si>
  <si>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</si>
  <si>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</si>
  <si>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</si>
  <si>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</si>
  <si>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</si>
  <si>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</si>
  <si>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</si>
  <si>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</si>
  <si>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</si>
  <si>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</si>
  <si>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</si>
  <si>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</si>
  <si>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</si>
  <si>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</si>
  <si>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</si>
  <si>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</si>
  <si>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</si>
  <si>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</si>
  <si>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</si>
  <si>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</si>
  <si>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</si>
  <si>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</si>
  <si>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</si>
  <si>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</si>
  <si>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</si>
  <si>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</si>
  <si>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</si>
  <si>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</si>
  <si>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</si>
  <si>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</si>
  <si>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</si>
  <si>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</si>
  <si>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</si>
  <si>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</si>
  <si>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</si>
  <si>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</si>
  <si>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</si>
  <si>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</si>
  <si>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</si>
  <si>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</si>
  <si>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</si>
  <si>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</si>
  <si>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</si>
  <si>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</si>
  <si>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</si>
  <si>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</si>
  <si>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</si>
  <si>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</si>
  <si>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</si>
  <si>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</si>
  <si>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</si>
  <si>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</si>
  <si>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</si>
  <si>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</si>
  <si>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</si>
  <si>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</si>
  <si>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</si>
  <si>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</si>
  <si>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</si>
  <si>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</si>
  <si>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</si>
  <si>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</si>
  <si>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</si>
  <si>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</si>
  <si>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</si>
  <si>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</si>
  <si>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</si>
  <si>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</si>
  <si>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</si>
  <si>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</si>
  <si>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</si>
  <si>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</si>
  <si>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</si>
  <si>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</si>
  <si>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</si>
  <si>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</si>
  <si>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</si>
  <si>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</si>
  <si>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</si>
  <si>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</si>
  <si>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</si>
  <si>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</si>
  <si>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</si>
  <si>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</si>
  <si>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</si>
  <si>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</si>
  <si>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</si>
  <si>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</si>
  <si>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</si>
  <si>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</si>
  <si>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</si>
  <si>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</si>
  <si>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</si>
  <si>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</si>
  <si>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</si>
  <si>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</si>
  <si>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</si>
  <si>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</si>
  <si>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</si>
  <si>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</si>
  <si>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</si>
  <si>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</si>
  <si>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</si>
  <si>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</si>
  <si>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</si>
  <si>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</si>
  <si>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</si>
  <si>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</si>
  <si>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</si>
  <si>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</si>
  <si>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</si>
  <si>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</si>
  <si>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</si>
  <si>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</si>
  <si>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</si>
  <si>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</si>
  <si>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</si>
  <si>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</si>
  <si>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</si>
  <si>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</si>
  <si>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</si>
  <si>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</si>
  <si>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</si>
  <si>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</si>
  <si>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</si>
  <si>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</si>
  <si>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</si>
  <si>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</si>
  <si>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</si>
  <si>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</si>
  <si>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</si>
  <si>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</si>
  <si>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</si>
  <si>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</si>
  <si>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</si>
  <si>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</si>
  <si>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</si>
  <si>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</si>
  <si>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</si>
  <si>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</si>
  <si>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</si>
  <si>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</si>
  <si>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</si>
  <si>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</si>
  <si>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</si>
  <si>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</si>
  <si>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</si>
  <si>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</si>
  <si>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</si>
  <si>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</si>
  <si>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</si>
  <si>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</si>
  <si>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</si>
  <si>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</si>
  <si>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</si>
  <si>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</si>
  <si>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</si>
  <si>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</si>
  <si>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</si>
  <si>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</si>
  <si>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</si>
  <si>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</si>
  <si>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</si>
  <si>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</si>
  <si>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</si>
  <si>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</si>
  <si>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</si>
  <si>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</si>
  <si>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</si>
  <si>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</si>
  <si>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</si>
  <si>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</si>
  <si>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</si>
  <si>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</si>
  <si>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</si>
  <si>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</si>
  <si>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</si>
  <si>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</si>
  <si>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</si>
  <si>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</si>
  <si>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</si>
  <si>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</si>
  <si>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</si>
  <si>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</si>
  <si>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</si>
  <si>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</si>
  <si>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</si>
  <si>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</si>
  <si>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</si>
  <si>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</si>
  <si>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</si>
  <si>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</si>
  <si>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</si>
  <si>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</si>
  <si>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</si>
  <si>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</si>
  <si>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</si>
  <si>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</si>
  <si>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</si>
  <si>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</si>
  <si>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</si>
  <si>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</si>
  <si>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</si>
  <si>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</si>
  <si>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</si>
  <si>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</si>
  <si>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</si>
  <si>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</si>
  <si>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</si>
  <si>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</si>
  <si>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</si>
  <si>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</si>
  <si>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</si>
  <si>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</si>
  <si>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</si>
  <si>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</si>
  <si>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</si>
  <si>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</si>
  <si>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</si>
  <si>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</si>
  <si>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</si>
  <si>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</si>
  <si>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</si>
  <si>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</si>
  <si>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</si>
  <si>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</si>
  <si>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</si>
  <si>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</si>
  <si>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</si>
  <si>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</si>
  <si>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</si>
  <si>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</si>
  <si>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</si>
  <si>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</si>
  <si>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</si>
  <si>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</si>
  <si>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</si>
  <si>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</si>
  <si>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</si>
  <si>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</si>
  <si>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</si>
  <si>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</si>
  <si>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</si>
  <si>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</si>
  <si>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</si>
  <si>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</si>
  <si>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</si>
  <si>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</si>
  <si>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</si>
  <si>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</si>
  <si>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</si>
  <si>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</si>
  <si>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</si>
  <si>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</si>
  <si>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</si>
  <si>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</si>
  <si>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</si>
  <si>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</si>
  <si>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</si>
  <si>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</si>
  <si>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</si>
  <si>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</si>
  <si>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</si>
  <si>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</si>
  <si>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</si>
  <si>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</si>
  <si>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</si>
  <si>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</si>
  <si>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</si>
  <si>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</si>
  <si>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</si>
  <si>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</si>
  <si>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</si>
  <si>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</si>
  <si>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</si>
  <si>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</si>
  <si>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</si>
  <si>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</si>
  <si>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</si>
  <si>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</si>
  <si>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</si>
  <si>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</si>
  <si>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</si>
  <si>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</si>
  <si>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</si>
  <si>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</si>
  <si>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</si>
  <si>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</si>
  <si>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</si>
  <si>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</si>
  <si>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</si>
  <si>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</si>
  <si>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</si>
  <si>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</si>
  <si>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</si>
  <si>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</si>
  <si>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</si>
  <si>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</si>
  <si>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</si>
  <si>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</si>
  <si>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</si>
  <si>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</si>
  <si>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</si>
  <si>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</si>
  <si>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</si>
  <si>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</si>
  <si>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</si>
  <si>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</si>
  <si>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</si>
  <si>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</si>
  <si>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</si>
  <si>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</si>
  <si>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</si>
  <si>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</si>
  <si>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</si>
  <si>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</si>
  <si>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</si>
  <si>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</si>
  <si>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</si>
  <si>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</si>
  <si>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</si>
  <si>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</si>
  <si>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</si>
  <si>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</si>
  <si>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</si>
  <si>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</si>
  <si>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</si>
  <si>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</si>
  <si>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</si>
  <si>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</si>
  <si>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</si>
  <si>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</si>
  <si>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</si>
  <si>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</si>
  <si>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</si>
  <si>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</si>
  <si>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</si>
  <si>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</si>
  <si>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</si>
  <si>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</si>
  <si>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</si>
  <si>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</si>
  <si>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</si>
  <si>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</si>
  <si>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</si>
  <si>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</si>
  <si>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</si>
  <si>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</si>
  <si>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</si>
  <si>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</si>
  <si>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</si>
  <si>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</si>
  <si>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</si>
  <si>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</si>
  <si>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</si>
  <si>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</si>
  <si>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</si>
  <si>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</si>
  <si>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</si>
  <si>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</si>
  <si>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</si>
  <si>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</si>
  <si>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</si>
  <si>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</si>
  <si>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</si>
  <si>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</si>
  <si>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</si>
  <si>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</si>
  <si>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</si>
  <si>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</si>
  <si>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</si>
  <si>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</si>
  <si>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</si>
  <si>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</si>
  <si>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</si>
  <si>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</si>
  <si>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</si>
  <si>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</si>
  <si>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</si>
  <si>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</si>
  <si>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</si>
  <si>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</si>
  <si>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</si>
  <si>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</si>
  <si>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</si>
  <si>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</si>
  <si>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</si>
  <si>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</si>
  <si>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</si>
  <si>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</si>
  <si>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</si>
  <si>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</si>
  <si>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</si>
  <si>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</si>
  <si>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</si>
  <si>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</si>
  <si>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</si>
  <si>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</si>
  <si>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</si>
  <si>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</si>
  <si>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</si>
  <si>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</si>
  <si>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</si>
  <si>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</si>
  <si>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</si>
  <si>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</si>
  <si>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</si>
  <si>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</si>
  <si>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</si>
  <si>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</si>
  <si>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</si>
  <si>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</si>
  <si>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</si>
  <si>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</si>
  <si>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</si>
  <si>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</si>
  <si>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</si>
  <si>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</si>
  <si>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</si>
  <si>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</si>
  <si>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</si>
  <si>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</si>
  <si>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</si>
  <si>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</si>
  <si>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</si>
  <si>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</si>
  <si>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</si>
  <si>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</si>
  <si>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</si>
  <si>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</si>
  <si>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</si>
  <si>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</si>
  <si>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</si>
  <si>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</si>
  <si>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</si>
  <si>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</si>
  <si>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</si>
  <si>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</si>
  <si>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</si>
  <si>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</si>
  <si>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</si>
  <si>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</si>
  <si>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</si>
  <si>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</si>
  <si>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</si>
  <si>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</si>
  <si>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</si>
  <si>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</si>
  <si>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</si>
  <si>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</si>
  <si>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</si>
  <si>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</si>
  <si>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</si>
  <si>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</si>
  <si>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</si>
  <si>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</si>
  <si>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</si>
  <si>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</si>
  <si>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</si>
  <si>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</si>
  <si>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</si>
  <si>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</si>
  <si>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</si>
  <si>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</si>
  <si>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</si>
  <si>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</si>
  <si>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</si>
  <si>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</si>
  <si>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</si>
  <si>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</si>
  <si>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</si>
  <si>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</si>
  <si>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</si>
  <si>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</si>
  <si>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</si>
  <si>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</si>
  <si>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</si>
  <si>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</si>
  <si>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</si>
  <si>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</si>
  <si>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</si>
  <si>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</si>
  <si>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</si>
  <si>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</si>
  <si>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</si>
  <si>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</si>
  <si>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</si>
  <si>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</si>
  <si>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</si>
  <si>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</si>
  <si>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</si>
  <si>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</si>
  <si>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</si>
  <si>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</si>
  <si>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</si>
  <si>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</si>
  <si>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</si>
  <si>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</si>
  <si>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</si>
  <si>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</si>
  <si>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</si>
  <si>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</si>
  <si>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</si>
  <si>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</si>
  <si>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</si>
  <si>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</si>
  <si>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</si>
  <si>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</si>
  <si>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</si>
  <si>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</si>
  <si>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</si>
  <si>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</si>
  <si>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</si>
  <si>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</si>
  <si>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</si>
  <si>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</si>
  <si>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</si>
  <si>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</si>
  <si>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</si>
  <si>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</si>
  <si>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</si>
  <si>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</si>
  <si>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</si>
  <si>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</si>
  <si>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</si>
  <si>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</si>
  <si>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</si>
  <si>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</si>
  <si>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</si>
  <si>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</si>
  <si>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</si>
  <si>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</si>
  <si>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</si>
  <si>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</si>
  <si>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</si>
  <si>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</si>
  <si>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</si>
  <si>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</si>
  <si>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</si>
  <si>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</si>
  <si>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</si>
  <si>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</si>
  <si>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</si>
  <si>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</si>
  <si>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</si>
  <si>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</si>
  <si>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</si>
  <si>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</si>
  <si>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</si>
  <si>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</si>
  <si>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</si>
  <si>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</si>
  <si>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</si>
  <si>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</si>
  <si>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</si>
  <si>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</si>
  <si>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</si>
  <si>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</si>
  <si>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</si>
  <si>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</si>
  <si>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</si>
  <si>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</si>
  <si>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</si>
  <si>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</si>
  <si>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</si>
  <si>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</si>
  <si>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</si>
  <si>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</si>
  <si>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</si>
  <si>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</si>
  <si>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</si>
  <si>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</si>
  <si>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</si>
  <si>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</si>
  <si>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</si>
  <si>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</si>
  <si>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</si>
  <si>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</si>
  <si>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</si>
  <si>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</si>
  <si>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</si>
  <si>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</si>
  <si>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</si>
  <si>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</si>
  <si>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</si>
  <si>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</si>
  <si>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</si>
  <si>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</si>
  <si>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</si>
  <si>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</si>
  <si>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</si>
  <si>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</si>
  <si>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</si>
  <si>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</si>
  <si>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</si>
  <si>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</si>
  <si>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</si>
  <si>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</si>
  <si>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</si>
  <si>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</si>
  <si>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</si>
  <si>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</si>
  <si>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</si>
  <si>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</si>
  <si>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</si>
  <si>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</si>
  <si>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</si>
  <si>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</si>
  <si>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</si>
  <si>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</si>
  <si>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</si>
  <si>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</si>
  <si>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</si>
  <si>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</si>
  <si>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</si>
  <si>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</si>
  <si>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</si>
  <si>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</si>
  <si>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</si>
  <si>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</si>
  <si>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</si>
  <si>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</si>
  <si>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</si>
  <si>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</si>
  <si>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</si>
  <si>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</si>
  <si>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</si>
  <si>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</si>
  <si>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</si>
  <si>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</si>
  <si>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</si>
  <si>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</si>
  <si>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</si>
  <si>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</si>
  <si>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</si>
  <si>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</si>
  <si>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</si>
  <si>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</si>
  <si>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</si>
  <si>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</si>
  <si>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</si>
  <si>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</si>
  <si>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</si>
  <si>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</si>
  <si>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</si>
  <si>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</si>
  <si>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</si>
  <si>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</si>
  <si>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</si>
  <si>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</si>
  <si>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</si>
  <si>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</si>
  <si>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</si>
  <si>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</si>
  <si>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</si>
  <si>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</si>
  <si>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</si>
  <si>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</si>
  <si>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</si>
  <si>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</si>
  <si>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</si>
  <si>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</si>
  <si>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</si>
  <si>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</si>
  <si>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</si>
  <si>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</si>
  <si>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</si>
  <si>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</si>
  <si>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</si>
  <si>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</si>
  <si>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</si>
  <si>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</si>
  <si>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</si>
  <si>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</si>
  <si>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</si>
  <si>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</si>
  <si>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</si>
  <si>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</si>
  <si>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</si>
  <si>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</si>
  <si>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</si>
  <si>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</si>
  <si>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</si>
  <si>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</si>
  <si>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</si>
  <si>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</si>
  <si>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</si>
  <si>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</si>
  <si>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</si>
  <si>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</si>
  <si>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</si>
  <si>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</si>
  <si>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</si>
  <si>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</si>
  <si>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</si>
  <si>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</si>
  <si>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</si>
  <si>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</si>
  <si>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</si>
  <si>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</si>
  <si>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</si>
  <si>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</si>
  <si>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</si>
  <si>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</si>
  <si>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</si>
  <si>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</si>
  <si>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</si>
  <si>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</si>
  <si>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</si>
  <si>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</si>
  <si>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</si>
  <si>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</si>
  <si>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</si>
  <si>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</si>
  <si>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</si>
  <si>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</si>
  <si>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</si>
  <si>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</si>
  <si>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</si>
  <si>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</si>
  <si>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</si>
  <si>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</si>
  <si>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</si>
  <si>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</si>
  <si>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</si>
  <si>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</si>
  <si>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</si>
  <si>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</si>
  <si>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</si>
  <si>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</si>
  <si>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</si>
  <si>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</si>
  <si>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</si>
  <si>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</si>
  <si>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</si>
  <si>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</si>
  <si>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</si>
  <si>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</si>
  <si>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</si>
  <si>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</si>
  <si>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</si>
  <si>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</si>
  <si>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</si>
  <si>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</si>
  <si>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</si>
  <si>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</si>
  <si>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</si>
  <si>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</si>
  <si>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</si>
  <si>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</si>
  <si>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</si>
  <si>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</si>
  <si>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</si>
  <si>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</si>
  <si>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</si>
  <si>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</si>
  <si>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</si>
  <si>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</si>
  <si>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</si>
  <si>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</si>
  <si>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</si>
  <si>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</si>
  <si>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</si>
  <si>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</si>
  <si>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</si>
  <si>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</si>
  <si>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</si>
  <si>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</si>
  <si>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</si>
  <si>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</si>
  <si>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</si>
  <si>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</si>
  <si>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</si>
  <si>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</si>
  <si>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</si>
  <si>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</si>
  <si>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</si>
  <si>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</si>
  <si>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</si>
  <si>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</si>
  <si>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</si>
  <si>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</si>
  <si>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</si>
  <si>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</si>
  <si>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</si>
  <si>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</si>
  <si>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</si>
  <si>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</si>
  <si>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</si>
  <si>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</si>
  <si>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</si>
  <si>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</si>
  <si>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</si>
  <si>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</si>
  <si>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</si>
  <si>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</si>
  <si>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</si>
  <si>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</si>
  <si>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</si>
  <si>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</si>
  <si>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</si>
  <si>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</si>
  <si>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</si>
  <si>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</si>
  <si>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</si>
  <si>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</si>
  <si>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</si>
  <si>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</si>
  <si>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</si>
  <si>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</si>
  <si>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</si>
  <si>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</si>
  <si>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</si>
  <si>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</si>
  <si>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</si>
  <si>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</si>
  <si>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</si>
  <si>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</si>
  <si>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</si>
  <si>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</si>
  <si>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</si>
  <si>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</si>
  <si>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</si>
  <si>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</si>
  <si>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</si>
  <si>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</si>
  <si>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</si>
  <si>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</si>
  <si>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</si>
  <si>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</si>
  <si>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</si>
  <si>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</si>
  <si>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</si>
  <si>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</si>
  <si>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</si>
  <si>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</si>
  <si>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</si>
  <si>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</si>
  <si>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</si>
  <si>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</si>
  <si>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</si>
  <si>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</si>
  <si>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</si>
  <si>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</si>
  <si>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</si>
  <si>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</si>
  <si>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</si>
  <si>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</si>
  <si>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</si>
  <si>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</si>
  <si>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</si>
  <si>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</si>
  <si>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</si>
  <si>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</si>
  <si>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</si>
  <si>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</si>
  <si>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</si>
  <si>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</si>
  <si>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</si>
  <si>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</si>
  <si>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</si>
  <si>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</si>
  <si>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</si>
  <si>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</si>
  <si>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</si>
  <si>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</si>
  <si>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</si>
  <si>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</si>
  <si>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</si>
  <si>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</si>
  <si>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</si>
  <si>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</si>
  <si>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</si>
  <si>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</si>
  <si>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</si>
  <si>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</si>
  <si>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</si>
  <si>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</si>
  <si>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</si>
  <si>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</si>
  <si>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</si>
  <si>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</si>
  <si>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</si>
  <si>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</si>
  <si>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</si>
  <si>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</si>
  <si>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</si>
  <si>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</si>
  <si>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</si>
  <si>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</si>
  <si>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</si>
  <si>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</si>
  <si>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</si>
  <si>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</si>
  <si>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</si>
  <si>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</si>
  <si>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</si>
  <si>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</si>
  <si>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</si>
  <si>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</si>
  <si>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</si>
  <si>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</si>
  <si>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</si>
  <si>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</si>
  <si>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</si>
  <si>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</si>
  <si>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</si>
  <si>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</si>
  <si>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</si>
  <si>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</si>
  <si>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</si>
  <si>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</si>
  <si>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</si>
  <si>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</si>
  <si>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</si>
  <si>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</si>
  <si>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</si>
  <si>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</si>
  <si>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</si>
  <si>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</si>
  <si>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</si>
  <si>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</si>
  <si>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</si>
  <si>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</si>
  <si>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</si>
  <si>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</si>
  <si>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</si>
  <si>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</si>
  <si>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</si>
  <si>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</si>
  <si>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</si>
  <si>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</si>
  <si>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</si>
  <si>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</si>
  <si>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</si>
  <si>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</si>
  <si>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</si>
  <si>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</si>
  <si>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</si>
  <si>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</si>
  <si>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</si>
  <si>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</si>
  <si>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</si>
  <si>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</si>
  <si>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</si>
  <si>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</si>
  <si>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</si>
  <si>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</si>
  <si>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</si>
  <si>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</si>
  <si>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</si>
  <si>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</si>
  <si>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</si>
  <si>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</si>
  <si>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</si>
  <si>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</si>
  <si>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</si>
  <si>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</si>
  <si>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</si>
  <si>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</si>
  <si>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</si>
  <si>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</si>
  <si>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</si>
  <si>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</si>
  <si>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</si>
  <si>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</si>
  <si>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</si>
  <si>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</si>
  <si>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</si>
  <si>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</si>
  <si>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</si>
  <si>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</si>
  <si>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</si>
  <si>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</si>
  <si>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</si>
  <si>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</si>
  <si>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</si>
  <si>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</si>
  <si>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</si>
  <si>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</si>
  <si>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</si>
  <si>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</si>
  <si>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</si>
  <si>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</si>
  <si>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</si>
  <si>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</si>
  <si>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</si>
  <si>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</si>
  <si>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</si>
  <si>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</si>
  <si>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</si>
  <si>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</si>
  <si>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</si>
  <si>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</si>
  <si>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</si>
  <si>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</si>
  <si>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</si>
  <si>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</si>
  <si>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</si>
  <si>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</si>
  <si>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</si>
  <si>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</si>
  <si>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</si>
  <si>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</si>
  <si>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</si>
  <si>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</si>
  <si>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</si>
  <si>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</si>
  <si>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</si>
  <si>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</si>
  <si>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</si>
  <si>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</si>
  <si>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</si>
  <si>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</si>
  <si>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</si>
  <si>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</si>
  <si>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</si>
  <si>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</si>
  <si>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</si>
  <si>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</si>
  <si>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</si>
  <si>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</si>
  <si>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</si>
  <si>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</si>
  <si>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</si>
  <si>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</si>
  <si>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</si>
  <si>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</si>
  <si>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</si>
  <si>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</si>
  <si>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</si>
  <si>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</si>
  <si>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</si>
  <si>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</si>
  <si>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</si>
  <si>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</si>
  <si>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</si>
  <si>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</si>
  <si>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</si>
  <si>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</si>
  <si>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</si>
  <si>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</si>
  <si>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</si>
  <si>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</si>
  <si>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</si>
  <si>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</si>
  <si>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</si>
  <si>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</si>
  <si>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</si>
  <si>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</si>
  <si>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</si>
  <si>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</si>
  <si>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</si>
  <si>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</si>
  <si>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</si>
  <si>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</si>
  <si>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</si>
  <si>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</si>
  <si>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</si>
  <si>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</si>
  <si>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</si>
  <si>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</si>
  <si>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</si>
  <si>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</si>
  <si>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</si>
  <si>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</si>
  <si>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</si>
  <si>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</si>
  <si>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</si>
  <si>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</si>
  <si>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</si>
  <si>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</si>
  <si>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</si>
  <si>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</si>
  <si>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</si>
  <si>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</si>
  <si>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</si>
  <si>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</si>
  <si>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</si>
  <si>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</si>
  <si>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</si>
  <si>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</si>
  <si>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</si>
  <si>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</si>
  <si>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</si>
  <si>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</si>
  <si>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</si>
  <si>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</si>
  <si>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</si>
  <si>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</si>
  <si>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</si>
  <si>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</si>
  <si>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</si>
  <si>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</si>
  <si>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</si>
  <si>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</si>
  <si>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</si>
  <si>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</si>
  <si>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</si>
  <si>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</si>
  <si>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</si>
  <si>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</si>
  <si>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</si>
  <si>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</si>
  <si>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</si>
  <si>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</si>
  <si>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</si>
  <si>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</si>
  <si>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</si>
  <si>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</si>
  <si>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</si>
  <si>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</si>
  <si>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</si>
  <si>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</si>
  <si>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</si>
  <si>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</si>
  <si>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</si>
  <si>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</si>
  <si>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</si>
  <si>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</si>
  <si>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</si>
  <si>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</si>
  <si>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</si>
  <si>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</si>
  <si>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</si>
  <si>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</si>
  <si>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</si>
  <si>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</si>
  <si>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</si>
  <si>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</si>
  <si>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</si>
  <si>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</si>
  <si>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</si>
  <si>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</si>
  <si>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</si>
  <si>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</si>
  <si>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</si>
  <si>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</si>
  <si>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</si>
  <si>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</si>
  <si>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</si>
  <si>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</si>
  <si>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</si>
  <si>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</si>
  <si>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</si>
  <si>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</si>
  <si>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</si>
  <si>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</si>
  <si>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</si>
  <si>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</si>
  <si>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</si>
  <si>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</si>
  <si>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</si>
  <si>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</si>
  <si>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</si>
  <si>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</si>
  <si>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</si>
  <si>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</si>
  <si>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</si>
  <si>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</si>
  <si>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</si>
  <si>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</si>
  <si>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</si>
  <si>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</si>
  <si>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</si>
  <si>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</si>
  <si>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</si>
  <si>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</si>
  <si>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</si>
  <si>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</si>
  <si>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</si>
  <si>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</si>
  <si>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</si>
  <si>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</si>
  <si>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</si>
  <si>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</si>
  <si>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</si>
  <si>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</si>
  <si>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</si>
  <si>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</si>
  <si>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</si>
  <si>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</si>
  <si>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</si>
  <si>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</si>
  <si>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</si>
  <si>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</si>
  <si>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</si>
  <si>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</si>
  <si>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</si>
  <si>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</si>
  <si>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</si>
  <si>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</si>
  <si>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</si>
  <si>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</si>
  <si>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</si>
  <si>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</si>
  <si>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</si>
  <si>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</si>
  <si>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</si>
  <si>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</si>
  <si>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</si>
  <si>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</si>
  <si>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</si>
  <si>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</si>
  <si>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</si>
  <si>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</si>
  <si>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</si>
  <si>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</si>
  <si>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</si>
  <si>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</si>
  <si>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</si>
  <si>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</si>
  <si>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</si>
  <si>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</si>
  <si>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</si>
  <si>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</si>
  <si>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</si>
  <si>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</si>
  <si>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</si>
  <si>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</si>
  <si>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</si>
  <si>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</si>
  <si>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</si>
  <si>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</si>
  <si>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</si>
  <si>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</si>
  <si>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</si>
  <si>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</si>
  <si>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</si>
  <si>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</si>
  <si>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</si>
  <si>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</si>
  <si>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</si>
  <si>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</si>
  <si>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</si>
  <si>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</si>
  <si>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</si>
  <si>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</si>
  <si>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</si>
  <si>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</si>
  <si>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</si>
  <si>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</si>
  <si>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</si>
  <si>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</si>
  <si>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</si>
  <si>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</si>
  <si>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</si>
  <si>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</si>
  <si>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</si>
  <si>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</si>
  <si>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</si>
  <si>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</si>
  <si>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</si>
  <si>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</si>
  <si>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</si>
  <si>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</si>
  <si>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</si>
  <si>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</si>
  <si>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</si>
  <si>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</si>
  <si>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</si>
  <si>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</si>
  <si>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</si>
  <si>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</si>
  <si>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</si>
  <si>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</si>
  <si>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</si>
  <si>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</si>
  <si>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</si>
  <si>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</si>
  <si>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</si>
  <si>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</si>
  <si>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</si>
  <si>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</si>
  <si>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</si>
  <si>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</si>
  <si>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</si>
  <si>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</si>
  <si>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</si>
  <si>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</si>
  <si>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</si>
  <si>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</si>
  <si>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</si>
  <si>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</si>
  <si>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</si>
  <si>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</si>
  <si>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</si>
  <si>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</si>
  <si>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</si>
  <si>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</si>
  <si>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</si>
  <si>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</si>
  <si>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</si>
  <si>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</si>
  <si>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</si>
  <si>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</si>
  <si>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</si>
  <si>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</si>
  <si>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</si>
  <si>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</si>
  <si>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</si>
  <si>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</si>
  <si>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</si>
  <si>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</si>
  <si>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</si>
  <si>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</si>
  <si>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</si>
  <si>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</si>
  <si>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</si>
  <si>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</si>
  <si>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</si>
  <si>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</si>
  <si>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</si>
  <si>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</si>
  <si>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</si>
  <si>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</si>
  <si>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</si>
  <si>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</si>
  <si>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</si>
  <si>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</si>
  <si>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</si>
  <si>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</si>
  <si>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</si>
  <si>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</si>
  <si>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</si>
  <si>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</si>
  <si>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</si>
  <si>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</si>
  <si>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</si>
  <si>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</si>
  <si>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</si>
  <si>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</si>
  <si>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</si>
  <si>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</si>
  <si>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</si>
  <si>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</si>
  <si>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</si>
  <si>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</si>
  <si>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</si>
  <si>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</si>
  <si>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</si>
  <si>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</si>
  <si>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</si>
  <si>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</si>
  <si>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</si>
  <si>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</si>
  <si>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</si>
  <si>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</si>
  <si>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</si>
  <si>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</si>
  <si>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</si>
  <si>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</si>
  <si>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</si>
  <si>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</si>
  <si>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</si>
  <si>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</si>
  <si>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</si>
  <si>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</si>
  <si>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</si>
  <si>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</si>
  <si>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</si>
  <si>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</si>
  <si>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</si>
  <si>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</si>
  <si>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</si>
  <si>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</si>
  <si>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</si>
  <si>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</si>
  <si>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</si>
  <si>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</si>
  <si>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</si>
  <si>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</si>
  <si>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</si>
  <si>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</si>
  <si>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</si>
  <si>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</si>
  <si>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</si>
  <si>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</si>
  <si>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</si>
  <si>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</si>
  <si>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</si>
  <si>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</si>
  <si>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</si>
  <si>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</si>
  <si>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</si>
  <si>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</si>
  <si>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</si>
  <si>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</si>
  <si>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</si>
  <si>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</si>
  <si>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</si>
  <si>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</si>
  <si>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</si>
  <si>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</si>
  <si>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</si>
  <si>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</si>
  <si>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</si>
  <si>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</si>
  <si>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</si>
  <si>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</si>
  <si>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</si>
  <si>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</si>
  <si>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</si>
  <si>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</si>
  <si>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</si>
  <si>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</si>
  <si>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</si>
  <si>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</si>
  <si>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</si>
  <si>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</si>
  <si>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</si>
  <si>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</si>
  <si>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</si>
  <si>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</si>
  <si>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</si>
  <si>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</si>
  <si>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</si>
  <si>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</si>
  <si>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</si>
  <si>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</si>
  <si>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</si>
  <si>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</si>
  <si>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</si>
  <si>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</si>
  <si>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</si>
  <si>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</si>
  <si>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</si>
  <si>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</si>
  <si>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</si>
  <si>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</si>
  <si>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</si>
  <si>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</si>
  <si>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</si>
  <si>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</si>
  <si>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</si>
  <si>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</si>
  <si>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</si>
  <si>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</si>
  <si>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</si>
  <si>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</si>
  <si>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</si>
  <si>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</si>
  <si>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</si>
  <si>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</si>
  <si>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</si>
  <si>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</si>
  <si>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</si>
  <si>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</si>
  <si>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</si>
  <si>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</si>
  <si>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</si>
  <si>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</si>
  <si>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</si>
  <si>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</si>
  <si>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</si>
  <si>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</si>
  <si>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</si>
  <si>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</si>
  <si>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</si>
  <si>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</si>
  <si>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</si>
  <si>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</si>
  <si>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</si>
  <si>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</si>
  <si>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</si>
  <si>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</si>
  <si>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</si>
  <si>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</si>
  <si>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</si>
  <si>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</si>
  <si>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</si>
  <si>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</si>
  <si>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</si>
  <si>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</si>
  <si>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</si>
  <si>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</si>
  <si>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</si>
  <si>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</si>
  <si>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</si>
  <si>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</si>
  <si>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</si>
  <si>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</si>
  <si>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</si>
  <si>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</si>
  <si>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</si>
  <si>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</si>
  <si>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</si>
  <si>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</si>
  <si>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</si>
  <si>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</si>
  <si>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</si>
  <si>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</si>
  <si>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</si>
  <si>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</si>
  <si>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</si>
  <si>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</si>
  <si>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</si>
  <si>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</si>
  <si>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</si>
  <si>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</si>
  <si>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</si>
  <si>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</si>
  <si>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</si>
  <si>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</si>
  <si>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</si>
  <si>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</si>
  <si>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</si>
  <si>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</si>
  <si>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</si>
  <si>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</si>
  <si>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</si>
  <si>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</si>
  <si>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</si>
  <si>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</si>
  <si>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</si>
  <si>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</si>
  <si>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</si>
  <si>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</si>
  <si>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</si>
  <si>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</si>
  <si>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</si>
  <si>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</si>
  <si>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</si>
  <si>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</si>
  <si>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</si>
  <si>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</si>
  <si>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</si>
  <si>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</si>
  <si>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</si>
  <si>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</si>
  <si>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</si>
  <si>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</si>
  <si>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</si>
  <si>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</si>
  <si>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</si>
  <si>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</si>
  <si>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</si>
  <si>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</si>
  <si>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</si>
  <si>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</si>
  <si>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</si>
  <si>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</si>
  <si>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</si>
  <si>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</si>
  <si>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</si>
  <si>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</si>
  <si>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</si>
  <si>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</si>
  <si>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</si>
  <si>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</si>
  <si>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</si>
  <si>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</si>
  <si>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</si>
  <si>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</si>
  <si>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</si>
  <si>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</si>
  <si>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</si>
  <si>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</si>
  <si>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</si>
  <si>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</si>
  <si>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</si>
  <si>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</si>
  <si>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</si>
  <si>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</si>
  <si>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</si>
  <si>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</si>
  <si>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</si>
  <si>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</si>
  <si>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</si>
  <si>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</si>
  <si>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</si>
  <si>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</si>
  <si>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</si>
  <si>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</si>
  <si>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</si>
  <si>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</si>
  <si>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</si>
  <si>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</si>
  <si>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</si>
  <si>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</si>
  <si>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</si>
  <si>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</si>
  <si>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</si>
  <si>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</si>
  <si>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</si>
  <si>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</si>
  <si>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</si>
  <si>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</si>
  <si>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</si>
  <si>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</si>
  <si>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</si>
  <si>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</si>
  <si>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</si>
  <si>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</si>
  <si>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</si>
  <si>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</si>
  <si>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</si>
  <si>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</si>
  <si>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</si>
  <si>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</si>
  <si>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</si>
  <si>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</si>
  <si>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</si>
  <si>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</si>
  <si>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</si>
  <si>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</si>
  <si>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</si>
  <si>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</si>
  <si>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</si>
  <si>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</si>
  <si>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</si>
  <si>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</si>
  <si>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</si>
  <si>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</si>
  <si>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</si>
  <si>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</si>
  <si>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</si>
  <si>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</si>
  <si>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</si>
  <si>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</si>
  <si>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</si>
  <si>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</si>
  <si>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</si>
  <si>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</si>
  <si>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</si>
  <si>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</si>
  <si>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</si>
  <si>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</si>
  <si>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</si>
  <si>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</si>
  <si>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</si>
  <si>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</si>
  <si>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</si>
  <si>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</si>
  <si>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</si>
  <si>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</si>
  <si>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</si>
  <si>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</si>
  <si>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</si>
  <si>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</si>
  <si>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</si>
  <si>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</si>
  <si>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</si>
  <si>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</si>
  <si>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</si>
  <si>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</si>
  <si>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</si>
  <si>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</si>
  <si>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</si>
  <si>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</si>
  <si>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</si>
  <si>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</si>
  <si>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</si>
  <si>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</si>
  <si>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</si>
  <si>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</si>
  <si>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</si>
  <si>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</si>
  <si>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</si>
  <si>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</si>
  <si>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</si>
  <si>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</si>
  <si>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</si>
  <si>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</si>
  <si>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</si>
  <si>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</si>
  <si>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</si>
  <si>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</si>
  <si>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</si>
  <si>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</si>
  <si>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</si>
  <si>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</si>
  <si>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</si>
  <si>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</si>
  <si>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</si>
  <si>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</si>
  <si>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</si>
  <si>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</si>
  <si>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</si>
  <si>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</si>
  <si>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</si>
  <si>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</si>
  <si>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</si>
  <si>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</si>
  <si>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</si>
  <si>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</si>
  <si>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</si>
  <si>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</si>
  <si>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</si>
  <si>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</si>
  <si>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</si>
  <si>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</si>
  <si>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</si>
  <si>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</si>
  <si>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</si>
  <si>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</si>
  <si>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</si>
  <si>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</si>
  <si>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</si>
  <si>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</si>
  <si>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</si>
  <si>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</si>
  <si>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</si>
  <si>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</si>
  <si>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</si>
  <si>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</si>
  <si>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</si>
  <si>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</si>
  <si>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</si>
  <si>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</si>
  <si>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</si>
  <si>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</si>
  <si>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</si>
  <si>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</si>
  <si>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</si>
  <si>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</si>
  <si>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</si>
  <si>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</si>
  <si>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</si>
  <si>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</si>
  <si>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</si>
  <si>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</si>
  <si>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</si>
  <si>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</si>
  <si>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</si>
  <si>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</si>
  <si>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</si>
  <si>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</si>
  <si>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</si>
  <si>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</si>
  <si>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</si>
  <si>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</si>
  <si>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</si>
  <si>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</si>
  <si>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</si>
  <si>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</si>
  <si>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</si>
  <si>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</si>
  <si>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</si>
  <si>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</si>
  <si>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</si>
  <si>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</si>
  <si>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</si>
  <si>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</si>
  <si>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</si>
  <si>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</si>
  <si>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</si>
  <si>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</si>
  <si>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</si>
  <si>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</si>
  <si>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</si>
  <si>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</si>
  <si>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</si>
  <si>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</si>
  <si>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</si>
  <si>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</si>
  <si>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</si>
  <si>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</si>
  <si>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</si>
  <si>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</si>
  <si>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</si>
  <si>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</si>
  <si>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</si>
  <si>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</si>
  <si>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</si>
  <si>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</si>
  <si>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</si>
  <si>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</si>
  <si>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</si>
  <si>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</si>
  <si>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</si>
  <si>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</si>
  <si>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</si>
  <si>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</si>
  <si>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</si>
  <si>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</si>
  <si>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</si>
  <si>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</si>
  <si>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</si>
  <si>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</si>
  <si>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</si>
  <si>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</si>
  <si>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</si>
  <si>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</si>
  <si>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</si>
  <si>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</si>
  <si>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</si>
  <si>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</si>
  <si>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</si>
  <si>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</si>
  <si>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</si>
  <si>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</si>
  <si>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</si>
  <si>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</si>
  <si>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</si>
  <si>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</si>
  <si>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</si>
  <si>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</si>
  <si>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</si>
  <si>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</si>
  <si>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</si>
  <si>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</si>
  <si>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</si>
  <si>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</si>
  <si>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</si>
  <si>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</si>
  <si>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</si>
  <si>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</si>
  <si>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</si>
  <si>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</si>
  <si>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</si>
  <si>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</si>
  <si>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</si>
  <si>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</si>
  <si>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</si>
  <si>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</si>
  <si>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</si>
  <si>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</si>
  <si>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</si>
  <si>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</si>
  <si>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</si>
  <si>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</si>
  <si>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</si>
  <si>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</si>
  <si>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</si>
  <si>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</si>
  <si>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</si>
  <si>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</si>
  <si>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</si>
  <si>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</si>
  <si>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</si>
  <si>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</si>
  <si>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</si>
  <si>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</si>
  <si>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</si>
  <si>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</si>
  <si>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</si>
  <si>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</si>
  <si>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</si>
  <si>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</si>
  <si>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</si>
  <si>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</si>
  <si>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</si>
  <si>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</si>
  <si>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</si>
  <si>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</si>
  <si>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</si>
  <si>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</si>
  <si>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</si>
  <si>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</si>
  <si>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</si>
  <si>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</si>
  <si>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</si>
  <si>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</si>
  <si>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</si>
  <si>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</si>
  <si>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</si>
  <si>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</si>
  <si>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</si>
  <si>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</si>
  <si>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</si>
  <si>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</si>
  <si>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</si>
  <si>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</si>
  <si>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</si>
  <si>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</si>
  <si>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</si>
  <si>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</si>
  <si>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</si>
  <si>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</si>
  <si>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</si>
  <si>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</si>
  <si>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</si>
  <si>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</si>
  <si>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</si>
  <si>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</si>
  <si>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</si>
  <si>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</si>
  <si>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</si>
  <si>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</si>
  <si>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</si>
  <si>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</si>
  <si>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</si>
  <si>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</si>
  <si>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</si>
  <si>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</si>
  <si>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</si>
  <si>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</si>
  <si>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</si>
  <si>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</si>
  <si>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</si>
  <si>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</si>
  <si>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</si>
  <si>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</si>
  <si>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</si>
  <si>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</si>
  <si>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</si>
  <si>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</si>
  <si>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</si>
  <si>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</si>
  <si>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</si>
  <si>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</si>
  <si>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</si>
  <si>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</si>
  <si>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</si>
  <si>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</si>
  <si>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</si>
  <si>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</si>
  <si>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</si>
  <si>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</si>
  <si>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</si>
  <si>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</si>
  <si>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</si>
  <si>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</si>
  <si>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</si>
  <si>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</si>
  <si>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</si>
  <si>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</si>
  <si>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</si>
  <si>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</si>
  <si>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</si>
  <si>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</si>
  <si>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</si>
  <si>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</si>
  <si>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</si>
  <si>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</si>
  <si>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</si>
  <si>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</si>
  <si>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</si>
  <si>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</si>
  <si>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</si>
  <si>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</si>
  <si>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</si>
  <si>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</si>
  <si>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</si>
  <si>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</si>
  <si>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</si>
  <si>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</si>
  <si>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</si>
  <si>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</si>
  <si>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</si>
  <si>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</si>
  <si>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</si>
  <si>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</si>
  <si>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</si>
  <si>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</si>
  <si>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</si>
  <si>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</si>
  <si>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</si>
  <si>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</si>
  <si>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</si>
  <si>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</si>
  <si>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</si>
  <si>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</si>
  <si>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</si>
  <si>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</si>
  <si>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</si>
  <si>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</si>
  <si>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</si>
  <si>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</si>
  <si>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</si>
  <si>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</si>
  <si>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</si>
  <si>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</si>
  <si>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</si>
  <si>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</si>
  <si>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</si>
  <si>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</si>
  <si>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</si>
  <si>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</si>
  <si>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</si>
  <si>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</si>
  <si>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</si>
  <si>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</si>
  <si>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</si>
  <si>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</si>
  <si>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</si>
  <si>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</si>
  <si>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</si>
  <si>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</si>
  <si>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</si>
  <si>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</si>
  <si>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</si>
  <si>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</si>
  <si>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</si>
  <si>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</si>
  <si>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</si>
  <si>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</si>
  <si>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</si>
  <si>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</si>
  <si>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</si>
  <si>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</si>
  <si>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</si>
  <si>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</si>
  <si>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</si>
  <si>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</si>
  <si>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</si>
  <si>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</si>
  <si>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</si>
  <si>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</si>
  <si>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</si>
  <si>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</si>
  <si>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</si>
  <si>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</si>
  <si>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</si>
  <si>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</si>
  <si>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</si>
  <si>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</si>
  <si>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</si>
  <si>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</si>
  <si>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</si>
  <si>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</si>
  <si>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</si>
  <si>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</si>
  <si>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</si>
  <si>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</si>
  <si>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</si>
  <si>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</si>
  <si>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</si>
  <si>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</si>
  <si>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</si>
  <si>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</si>
  <si>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</si>
  <si>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</si>
  <si>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</si>
  <si>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</si>
  <si>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</si>
  <si>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</si>
  <si>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</si>
  <si>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</si>
  <si>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</si>
  <si>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</si>
  <si>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</si>
  <si>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</si>
  <si>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</si>
  <si>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</si>
  <si>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</si>
  <si>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</si>
  <si>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</si>
  <si>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</si>
  <si>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</si>
  <si>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</si>
  <si>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</si>
  <si>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</si>
  <si>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</si>
  <si>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</si>
  <si>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</si>
  <si>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</si>
  <si>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</si>
  <si>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</si>
  <si>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</si>
  <si>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</si>
  <si>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</si>
  <si>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</si>
  <si>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</si>
  <si>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</si>
  <si>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</si>
  <si>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</si>
  <si>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</si>
  <si>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</si>
  <si>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</si>
  <si>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</si>
  <si>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</si>
  <si>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</si>
  <si>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</si>
  <si>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</si>
  <si>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</si>
  <si>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</si>
  <si>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</si>
  <si>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</si>
  <si>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</si>
  <si>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</si>
  <si>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</si>
  <si>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</si>
  <si>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</si>
  <si>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</si>
  <si>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</si>
  <si>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</si>
  <si>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</si>
  <si>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</si>
  <si>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</si>
  <si>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</si>
  <si>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</si>
  <si>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</si>
  <si>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</si>
  <si>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</si>
  <si>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</si>
  <si>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</si>
  <si>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</si>
  <si>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</si>
  <si>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</si>
  <si>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</si>
  <si>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</si>
  <si>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</si>
  <si>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</si>
  <si>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</si>
  <si>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</si>
  <si>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</si>
  <si>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</si>
  <si>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</si>
  <si>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</si>
  <si>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</si>
  <si>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</si>
  <si>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</si>
  <si>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</si>
  <si>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</si>
  <si>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</si>
  <si>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</si>
  <si>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</si>
  <si>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</si>
  <si>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</si>
  <si>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</si>
  <si>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</si>
  <si>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</si>
  <si>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</si>
  <si>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</si>
  <si>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</si>
  <si>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</si>
  <si>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</si>
  <si>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</si>
  <si>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</si>
  <si>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</si>
  <si>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</si>
  <si>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</si>
  <si>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</si>
  <si>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</si>
  <si>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</si>
  <si>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</si>
  <si>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</si>
  <si>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</si>
  <si>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</si>
  <si>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</si>
  <si>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</si>
  <si>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</si>
  <si>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</si>
  <si>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</si>
  <si>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</si>
  <si>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</si>
  <si>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</si>
  <si>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</si>
  <si>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</si>
  <si>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</si>
  <si>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</si>
  <si>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</si>
  <si>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</si>
  <si>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</si>
  <si>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</si>
  <si>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</si>
  <si>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</si>
  <si>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</si>
  <si>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</si>
  <si>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</si>
  <si>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</si>
  <si>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</si>
  <si>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</si>
  <si>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</si>
  <si>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</si>
  <si>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</si>
  <si>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</si>
  <si>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</si>
  <si>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</si>
  <si>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</si>
  <si>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</si>
  <si>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</si>
  <si>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</si>
  <si>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</si>
  <si>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</si>
  <si>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</si>
  <si>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</si>
  <si>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</si>
  <si>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</si>
  <si>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</si>
  <si>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</si>
  <si>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</si>
  <si>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</si>
  <si>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</si>
  <si>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</si>
  <si>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</si>
  <si>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</si>
  <si>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</si>
  <si>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</si>
  <si>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</si>
  <si>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</si>
  <si>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</si>
  <si>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</si>
  <si>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</si>
  <si>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</si>
  <si>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</si>
  <si>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</si>
  <si>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</si>
  <si>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</si>
  <si>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</si>
  <si>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</si>
  <si>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</si>
  <si>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</si>
  <si>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</si>
  <si>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</si>
  <si>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</si>
  <si>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</si>
  <si>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</si>
  <si>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</si>
  <si>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</si>
  <si>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</si>
  <si>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</si>
  <si>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</si>
  <si>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</si>
  <si>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</si>
  <si>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</si>
  <si>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</si>
  <si>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</si>
  <si>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</si>
  <si>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</si>
  <si>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</si>
  <si>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</si>
  <si>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</si>
  <si>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</si>
  <si>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</si>
  <si>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</si>
  <si>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</si>
  <si>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</si>
  <si>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</si>
  <si>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</si>
  <si>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</si>
  <si>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</si>
  <si>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</si>
  <si>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</si>
  <si>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</si>
  <si>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</si>
  <si>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</si>
  <si>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</si>
  <si>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</si>
  <si>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</si>
  <si>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</si>
  <si>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</si>
  <si>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</si>
  <si>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</si>
  <si>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</si>
  <si>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</si>
  <si>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</si>
  <si>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</si>
  <si>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</si>
  <si>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</si>
  <si>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</si>
  <si>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</si>
  <si>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</si>
  <si>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</si>
  <si>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</si>
  <si>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</si>
  <si>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</si>
  <si>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</si>
  <si>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</si>
  <si>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</si>
  <si>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</si>
  <si>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</si>
  <si>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</si>
  <si>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</si>
  <si>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</si>
  <si>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</si>
  <si>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</si>
  <si>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</si>
  <si>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</si>
  <si>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</si>
  <si>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</si>
  <si>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</si>
  <si>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</si>
  <si>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</si>
  <si>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</si>
  <si>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</si>
  <si>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</si>
  <si>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</si>
  <si>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</si>
  <si>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</si>
  <si>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</si>
  <si>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</si>
  <si>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</si>
  <si>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</si>
  <si>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</si>
  <si>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</si>
  <si>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</si>
  <si>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</si>
  <si>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</si>
  <si>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</si>
  <si>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</si>
  <si>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</si>
  <si>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</si>
  <si>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</si>
  <si>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</si>
  <si>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</si>
  <si>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</si>
  <si>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</si>
  <si>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</si>
  <si>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</si>
  <si>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</si>
  <si>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</si>
  <si>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</si>
  <si>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</si>
  <si>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</si>
  <si>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</si>
  <si>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</si>
  <si>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</si>
  <si>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</si>
  <si>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</si>
  <si>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</si>
  <si>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</si>
  <si>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</si>
  <si>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</si>
  <si>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</si>
  <si>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</si>
  <si>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</si>
  <si>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</si>
  <si>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</si>
  <si>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</si>
  <si>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</si>
  <si>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</si>
  <si>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</si>
  <si>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</si>
  <si>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</si>
  <si>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</si>
  <si>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</si>
  <si>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</si>
  <si>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</si>
  <si>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</si>
  <si>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</si>
  <si>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</si>
  <si>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</si>
  <si>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</si>
  <si>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</si>
  <si>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</si>
  <si>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</si>
  <si>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</si>
  <si>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</si>
  <si>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</si>
  <si>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</si>
  <si>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</si>
  <si>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</si>
  <si>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</si>
  <si>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</si>
  <si>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</si>
  <si>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</si>
  <si>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</si>
  <si>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</si>
  <si>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</si>
  <si>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</si>
  <si>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</si>
  <si>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</si>
  <si>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</si>
  <si>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</si>
  <si>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</si>
  <si>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</si>
  <si>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</si>
  <si>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</si>
  <si>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</si>
  <si>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</si>
  <si>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</si>
  <si>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</si>
  <si>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</si>
  <si>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</si>
  <si>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</si>
  <si>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</si>
  <si>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</si>
  <si>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</si>
  <si>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</si>
  <si>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</si>
  <si>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</si>
  <si>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</si>
  <si>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</si>
  <si>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</si>
  <si>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</si>
  <si>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</si>
  <si>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</si>
  <si>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</si>
  <si>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</si>
  <si>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</si>
  <si>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</si>
  <si>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</si>
  <si>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</si>
  <si>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</si>
  <si>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</si>
  <si>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</si>
  <si>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</si>
  <si>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</si>
  <si>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</si>
  <si>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</si>
  <si>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</si>
  <si>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</si>
  <si>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</si>
  <si>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</si>
  <si>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</si>
  <si>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</si>
  <si>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</si>
  <si>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</si>
  <si>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</si>
  <si>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</si>
  <si>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</si>
  <si>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</si>
  <si>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</si>
  <si>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</si>
  <si>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</si>
  <si>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</si>
  <si>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</si>
  <si>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</si>
  <si>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</si>
  <si>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</si>
  <si>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</si>
  <si>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</si>
  <si>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</si>
  <si>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</si>
  <si>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</si>
  <si>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</si>
  <si>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</si>
  <si>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</si>
  <si>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</si>
  <si>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</si>
  <si>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</si>
  <si>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</si>
  <si>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</si>
  <si>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</si>
  <si>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</si>
  <si>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</si>
  <si>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</si>
  <si>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</si>
  <si>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</si>
  <si>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</si>
  <si>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</si>
  <si>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</si>
  <si>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</si>
  <si>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</si>
  <si>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</si>
  <si>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</si>
  <si>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</si>
  <si>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</si>
  <si>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</si>
  <si>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</si>
  <si>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</si>
  <si>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</si>
  <si>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</si>
  <si>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</si>
  <si>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</si>
  <si>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</si>
  <si>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</si>
  <si>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</si>
  <si>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</si>
  <si>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</si>
  <si>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</si>
  <si>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</si>
  <si>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</si>
  <si>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</si>
  <si>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</si>
  <si>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</si>
  <si>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</si>
  <si>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</si>
  <si>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</si>
  <si>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</si>
  <si>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</si>
  <si>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</si>
  <si>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</si>
  <si>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</si>
  <si>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</si>
  <si>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</si>
  <si>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</si>
  <si>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</si>
  <si>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</si>
  <si>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</si>
  <si>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</si>
  <si>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</si>
  <si>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</si>
  <si>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</si>
  <si>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</si>
  <si>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</si>
  <si>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</si>
  <si>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</si>
  <si>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</si>
  <si>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</si>
  <si>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</si>
  <si>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</si>
  <si>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</si>
  <si>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</si>
  <si>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</si>
  <si>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</si>
  <si>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</si>
  <si>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</si>
  <si>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</si>
  <si>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</si>
  <si>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</si>
  <si>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</si>
  <si>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</si>
  <si>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</si>
  <si>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</si>
  <si>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</si>
  <si>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</si>
  <si>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</si>
  <si>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</si>
  <si>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</si>
  <si>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</si>
  <si>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</si>
  <si>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</si>
  <si>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</si>
  <si>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</si>
  <si>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</si>
  <si>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</si>
  <si>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</si>
  <si>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</si>
  <si>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</si>
  <si>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</si>
  <si>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</si>
  <si>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</si>
  <si>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</si>
  <si>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</si>
  <si>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</si>
  <si>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</si>
  <si>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</si>
  <si>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</si>
  <si>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</si>
  <si>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</si>
  <si>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</si>
  <si>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</si>
  <si>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</si>
  <si>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</si>
  <si>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</si>
  <si>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</si>
  <si>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</si>
  <si>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</si>
  <si>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</si>
  <si>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</si>
  <si>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</si>
  <si>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</si>
  <si>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</si>
  <si>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</si>
  <si>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</si>
  <si>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</si>
  <si>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</si>
  <si>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</si>
  <si>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</si>
  <si>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</si>
  <si>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</si>
  <si>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</si>
  <si>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</si>
  <si>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</si>
  <si>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</si>
  <si>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</si>
  <si>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</si>
  <si>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</si>
  <si>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</si>
  <si>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</si>
  <si>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</si>
  <si>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</si>
  <si>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</si>
  <si>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</si>
  <si>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</si>
  <si>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</si>
  <si>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</si>
  <si>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</si>
  <si>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</si>
  <si>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</si>
  <si>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</si>
  <si>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</si>
  <si>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</si>
  <si>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</si>
  <si>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</si>
  <si>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</si>
  <si>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</si>
  <si>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</si>
  <si>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</si>
  <si>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</si>
  <si>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</si>
  <si>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</si>
  <si>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</si>
  <si>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</si>
  <si>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</si>
  <si>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</si>
  <si>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</si>
  <si>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</si>
  <si>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</si>
  <si>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</si>
  <si>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</si>
  <si>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</si>
  <si>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</si>
  <si>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</si>
  <si>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</si>
  <si>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</si>
  <si>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</si>
  <si>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</si>
  <si>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</si>
  <si>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</si>
  <si>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</si>
  <si>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</si>
  <si>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</si>
  <si>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</si>
  <si>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</si>
  <si>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</si>
  <si>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</si>
  <si>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</si>
  <si>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</si>
  <si>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</si>
  <si>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</si>
  <si>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</si>
  <si>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</si>
  <si>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</si>
  <si>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</si>
  <si>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</si>
  <si>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</si>
  <si>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</si>
  <si>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</si>
  <si>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</si>
  <si>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</si>
  <si>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</si>
  <si>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</si>
  <si>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</si>
  <si>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</si>
  <si>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</si>
  <si>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</si>
  <si>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</si>
  <si>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</si>
  <si>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</si>
  <si>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</si>
  <si>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</si>
  <si>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</si>
  <si>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</si>
  <si>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</si>
  <si>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</si>
  <si>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</si>
  <si>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</si>
  <si>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</si>
  <si>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</si>
  <si>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</si>
  <si>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</si>
  <si>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</si>
  <si>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</si>
  <si>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</si>
  <si>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</si>
  <si>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</si>
  <si>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</si>
  <si>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</si>
  <si>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</si>
  <si>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</si>
  <si>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</si>
  <si>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</si>
  <si>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</si>
  <si>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</si>
  <si>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</si>
  <si>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</si>
  <si>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</si>
  <si>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</si>
  <si>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</si>
  <si>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</si>
  <si>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</si>
  <si>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</si>
  <si>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</si>
  <si>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</si>
  <si>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</si>
  <si>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</si>
  <si>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</si>
  <si>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</si>
  <si>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</si>
  <si>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</si>
  <si>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</si>
  <si>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</si>
  <si>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</si>
  <si>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</si>
  <si>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</si>
  <si>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</si>
  <si>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</si>
  <si>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</si>
  <si>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</si>
  <si>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</si>
  <si>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</si>
  <si>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</si>
  <si>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</si>
  <si>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</si>
  <si>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</si>
  <si>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</si>
  <si>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</si>
  <si>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</si>
  <si>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</si>
  <si>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</si>
  <si>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</si>
  <si>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</si>
  <si>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</si>
  <si>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</si>
  <si>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</si>
  <si>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</si>
  <si>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</si>
  <si>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</si>
  <si>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</si>
  <si>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</si>
  <si>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</si>
  <si>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</si>
  <si>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</si>
  <si>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</si>
  <si>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</si>
  <si>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</si>
  <si>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</si>
  <si>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</si>
  <si>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</si>
  <si>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</si>
  <si>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</si>
  <si>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</si>
  <si>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</si>
  <si>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</si>
  <si>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</si>
  <si>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</si>
  <si>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</si>
  <si>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</si>
  <si>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</si>
  <si>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</si>
  <si>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</si>
  <si>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</si>
  <si>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</si>
  <si>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</si>
  <si>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</si>
  <si>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</si>
  <si>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</si>
  <si>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</si>
  <si>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</si>
  <si>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</si>
  <si>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</si>
  <si>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</si>
  <si>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</si>
  <si>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</si>
  <si>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</si>
  <si>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</si>
  <si>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</si>
  <si>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</si>
  <si>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</si>
  <si>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</si>
  <si>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</si>
  <si>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</si>
  <si>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</si>
  <si>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</si>
  <si>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</si>
  <si>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</si>
  <si>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</si>
  <si>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</si>
  <si>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</si>
  <si>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</si>
  <si>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</si>
  <si>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</si>
  <si>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</si>
  <si>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</si>
  <si>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</si>
  <si>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</si>
  <si>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</si>
  <si>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</si>
  <si>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</si>
  <si>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</si>
  <si>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</si>
  <si>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</si>
  <si>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</si>
  <si>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</si>
  <si>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</si>
  <si>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</si>
  <si>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</si>
  <si>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</si>
  <si>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</si>
  <si>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</si>
  <si>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</si>
  <si>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</si>
  <si>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</si>
  <si>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</si>
  <si>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</si>
  <si>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</si>
  <si>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</si>
  <si>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</si>
  <si>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</si>
  <si>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</si>
  <si>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</si>
  <si>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</si>
  <si>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</si>
  <si>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</si>
  <si>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</si>
  <si>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</si>
  <si>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</si>
  <si>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</si>
  <si>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</si>
  <si>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</si>
  <si>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</si>
  <si>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</si>
  <si>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</si>
  <si>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</si>
  <si>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</si>
  <si>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</si>
  <si>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</si>
  <si>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</si>
  <si>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</si>
  <si>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</si>
  <si>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</si>
  <si>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</si>
  <si>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</si>
  <si>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</si>
  <si>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</si>
  <si>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</si>
  <si>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</si>
  <si>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</si>
  <si>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</si>
  <si>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</si>
  <si>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</si>
  <si>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</si>
  <si>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</si>
  <si>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</si>
  <si>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</si>
  <si>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</si>
  <si>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</si>
  <si>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</si>
  <si>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</si>
  <si>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</si>
  <si>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</si>
  <si>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</si>
  <si>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</si>
  <si>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</si>
  <si>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</si>
  <si>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</si>
  <si>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</si>
  <si>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</si>
  <si>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</si>
  <si>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</si>
  <si>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</si>
  <si>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</si>
  <si>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</si>
  <si>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</si>
  <si>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</si>
  <si>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</si>
  <si>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</si>
  <si>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</si>
  <si>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</si>
  <si>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</si>
  <si>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</si>
  <si>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</si>
  <si>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</si>
  <si>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</si>
  <si>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</si>
  <si>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</si>
  <si>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</si>
  <si>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</si>
  <si>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</si>
  <si>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</si>
  <si>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</si>
  <si>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</si>
  <si>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</si>
  <si>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</si>
  <si>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</si>
  <si>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</si>
  <si>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</si>
  <si>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</si>
  <si>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</si>
  <si>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</si>
  <si>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</si>
  <si>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</si>
  <si>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</si>
  <si>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</si>
  <si>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</si>
  <si>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</si>
  <si>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</si>
  <si>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</si>
  <si>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</si>
  <si>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</si>
  <si>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</si>
  <si>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</si>
  <si>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</si>
  <si>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</si>
  <si>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</si>
  <si>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</si>
  <si>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</si>
  <si>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</si>
  <si>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</si>
  <si>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</si>
  <si>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</si>
  <si>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</si>
  <si>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</si>
  <si>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</si>
  <si>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</si>
  <si>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</si>
  <si>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</si>
  <si>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</si>
  <si>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</si>
  <si>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</si>
  <si>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</si>
  <si>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</si>
  <si>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</si>
  <si>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</si>
  <si>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</si>
  <si>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</si>
  <si>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</si>
  <si>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</si>
  <si>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</si>
  <si>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</si>
  <si>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</si>
  <si>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</si>
  <si>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</si>
  <si>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</si>
  <si>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</si>
  <si>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</si>
  <si>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</si>
  <si>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</si>
  <si>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</si>
  <si>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</si>
  <si>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</si>
  <si>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</si>
  <si>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</si>
  <si>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</si>
  <si>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</si>
  <si>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</si>
  <si>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</si>
  <si>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</si>
  <si>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</si>
  <si>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</si>
  <si>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</si>
  <si>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</si>
  <si>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</si>
  <si>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</si>
  <si>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</si>
  <si>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</si>
  <si>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</si>
  <si>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</si>
  <si>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</si>
  <si>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</si>
  <si>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</si>
  <si>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</si>
  <si>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</si>
  <si>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</si>
  <si>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</si>
  <si>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</si>
  <si>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</si>
  <si>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</si>
  <si>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</si>
  <si>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</si>
  <si>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</si>
  <si>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</si>
  <si>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</si>
  <si>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</si>
  <si>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</si>
  <si>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</si>
  <si>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</si>
  <si>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</si>
  <si>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</si>
  <si>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</si>
  <si>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</si>
  <si>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</si>
  <si>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</si>
  <si>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</si>
  <si>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</si>
  <si>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</si>
  <si>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</si>
  <si>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</si>
  <si>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</si>
  <si>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</si>
  <si>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</si>
  <si>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</si>
  <si>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</si>
  <si>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</si>
  <si>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</si>
  <si>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</si>
  <si>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</si>
  <si>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</si>
  <si>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</si>
  <si>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</si>
  <si>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</si>
  <si>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</si>
  <si>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</si>
  <si>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</si>
  <si>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</si>
  <si>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</si>
  <si>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</si>
  <si>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</si>
  <si>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</si>
  <si>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</si>
  <si>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</si>
  <si>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</si>
  <si>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</si>
  <si>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</si>
  <si>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</si>
  <si>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</si>
  <si>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</si>
  <si>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</si>
  <si>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</si>
  <si>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</si>
  <si>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</si>
  <si>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</si>
  <si>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</si>
  <si>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</si>
  <si>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</si>
  <si>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</si>
  <si>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</si>
  <si>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</si>
  <si>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</si>
  <si>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</si>
  <si>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</si>
  <si>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</si>
  <si>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</si>
  <si>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</si>
  <si>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</si>
  <si>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</si>
  <si>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</si>
  <si>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</si>
  <si>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</si>
  <si>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</si>
  <si>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</si>
  <si>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</si>
  <si>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</si>
  <si>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</si>
  <si>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</si>
  <si>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</si>
  <si>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</si>
  <si>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</si>
  <si>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</si>
  <si>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</si>
  <si>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</si>
  <si>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</si>
  <si>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</si>
  <si>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</si>
  <si>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</si>
  <si>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</si>
  <si>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</si>
  <si>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</si>
  <si>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</si>
  <si>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</si>
  <si>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</si>
  <si>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</si>
  <si>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</si>
  <si>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</si>
  <si>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</si>
  <si>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</si>
  <si>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</si>
  <si>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</si>
  <si>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</si>
  <si>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</si>
  <si>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</si>
  <si>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</si>
  <si>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</si>
  <si>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</si>
  <si>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</si>
  <si>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</si>
  <si>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</si>
  <si>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</si>
  <si>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</si>
  <si>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</si>
  <si>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</si>
  <si>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</si>
  <si>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</si>
  <si>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</si>
  <si>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</si>
  <si>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</si>
  <si>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</si>
  <si>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</si>
  <si>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</si>
  <si>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</si>
  <si>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</si>
  <si>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</si>
  <si>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</si>
  <si>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</si>
  <si>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</si>
  <si>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</si>
  <si>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</si>
  <si>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</si>
  <si>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</si>
  <si>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</si>
  <si>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</si>
  <si>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</si>
  <si>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</si>
  <si>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</si>
  <si>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</si>
  <si>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</si>
  <si>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</si>
  <si>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</si>
  <si>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</si>
  <si>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</si>
  <si>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</si>
  <si>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</si>
  <si>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</si>
  <si>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</si>
  <si>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</si>
  <si>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</si>
  <si>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</si>
  <si>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</si>
  <si>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</si>
  <si>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</si>
  <si>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</si>
  <si>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</si>
  <si>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</si>
  <si>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</si>
  <si>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</si>
  <si>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</si>
  <si>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</si>
  <si>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</si>
  <si>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</si>
  <si>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</si>
  <si>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</si>
  <si>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</si>
  <si>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</si>
  <si>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</si>
  <si>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</si>
  <si>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</si>
  <si>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</si>
  <si>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</si>
  <si>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</si>
  <si>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</si>
  <si>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</si>
  <si>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</si>
  <si>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</si>
  <si>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</si>
  <si>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</si>
  <si>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</si>
  <si>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</si>
  <si>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</si>
  <si>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</si>
  <si>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</si>
  <si>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</si>
  <si>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</si>
  <si>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</si>
  <si>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</si>
  <si>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</si>
  <si>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</si>
  <si>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</si>
  <si>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</si>
  <si>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</si>
  <si>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</si>
  <si>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</si>
  <si>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</si>
  <si>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</si>
  <si>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</si>
  <si>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</si>
  <si>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</si>
  <si>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</si>
  <si>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</si>
  <si>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</si>
  <si>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</si>
  <si>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</si>
  <si>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</si>
  <si>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</si>
  <si>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</si>
  <si>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</si>
  <si>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</si>
  <si>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</si>
  <si>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</si>
  <si>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</si>
  <si>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</si>
  <si>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</si>
  <si>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</si>
  <si>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</si>
  <si>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</si>
  <si>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</si>
  <si>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</si>
  <si>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</si>
  <si>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</si>
  <si>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</si>
  <si>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</si>
  <si>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</si>
  <si>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</si>
  <si>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</si>
  <si>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</si>
  <si>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</si>
  <si>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</si>
  <si>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</si>
  <si>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</si>
  <si>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</si>
  <si>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</si>
  <si>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</si>
  <si>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</si>
  <si>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</si>
  <si>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</si>
  <si>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</si>
  <si>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</si>
  <si>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</si>
  <si>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</si>
  <si>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</si>
  <si>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</si>
  <si>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</si>
  <si>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</si>
  <si>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</si>
  <si>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</si>
  <si>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</si>
  <si>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</si>
  <si>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</si>
  <si>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</si>
  <si>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</si>
  <si>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</si>
  <si>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</si>
  <si>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</si>
  <si>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</si>
  <si>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</si>
  <si>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</si>
  <si>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</si>
  <si>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</si>
  <si>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</si>
  <si>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</si>
  <si>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</si>
  <si>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</si>
  <si>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</si>
  <si>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</si>
  <si>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</si>
  <si>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</si>
  <si>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</si>
  <si>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</si>
  <si>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</si>
  <si>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</si>
  <si>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</si>
  <si>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</si>
  <si>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</si>
  <si>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</si>
  <si>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</si>
  <si>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</si>
  <si>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</si>
  <si>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</si>
  <si>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</si>
  <si>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</si>
  <si>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</si>
  <si>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</si>
  <si>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</si>
  <si>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</si>
  <si>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</si>
  <si>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</si>
  <si>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</si>
  <si>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</si>
  <si>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</si>
  <si>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</si>
  <si>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</si>
  <si>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</si>
  <si>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</si>
  <si>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</si>
  <si>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</si>
  <si>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</si>
  <si>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</si>
  <si>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</si>
  <si>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</si>
  <si>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</si>
  <si>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</si>
  <si>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</si>
  <si>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</si>
  <si>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</si>
  <si>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</si>
  <si>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</si>
  <si>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</si>
  <si>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</si>
  <si>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</si>
  <si>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</si>
  <si>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</si>
  <si>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</si>
  <si>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</si>
  <si>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</si>
  <si>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</si>
  <si>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</si>
  <si>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</si>
  <si>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</si>
  <si>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</si>
  <si>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</si>
  <si>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</si>
  <si>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</si>
  <si>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</si>
  <si>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</si>
  <si>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</si>
  <si>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</si>
  <si>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</si>
  <si>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</si>
  <si>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</si>
  <si>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</si>
  <si>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</si>
  <si>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</si>
  <si>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</si>
  <si>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</si>
  <si>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</si>
  <si>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</si>
  <si>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</si>
  <si>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</si>
  <si>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</si>
  <si>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</si>
  <si>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</si>
  <si>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</si>
  <si>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</si>
  <si>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</si>
  <si>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</si>
  <si>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</si>
  <si>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</si>
  <si>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</si>
  <si>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</si>
  <si>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</si>
  <si>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</si>
  <si>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</si>
  <si>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</si>
  <si>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</si>
  <si>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</si>
  <si>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</si>
  <si>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</si>
  <si>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</si>
  <si>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</si>
  <si>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</si>
  <si>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</si>
  <si>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</si>
  <si>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</si>
  <si>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</si>
  <si>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</si>
  <si>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</si>
  <si>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</si>
  <si>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</si>
  <si>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</si>
  <si>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</si>
  <si>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</si>
  <si>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</si>
  <si>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</si>
  <si>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</si>
  <si>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</si>
  <si>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</si>
  <si>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</si>
  <si>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</si>
  <si>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</si>
  <si>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</si>
  <si>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</si>
  <si>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</si>
  <si>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</si>
  <si>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</si>
  <si>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</si>
  <si>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</si>
  <si>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</si>
  <si>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</si>
  <si>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</si>
  <si>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</si>
  <si>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</si>
  <si>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</si>
  <si>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</si>
  <si>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</si>
  <si>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</si>
  <si>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</si>
  <si>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</si>
  <si>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</si>
  <si>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</si>
  <si>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</si>
  <si>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</si>
  <si>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</si>
  <si>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</si>
  <si>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</si>
  <si>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</si>
  <si>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</si>
  <si>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</si>
  <si>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</si>
  <si>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</si>
  <si>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</si>
  <si>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</si>
  <si>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</si>
  <si>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</si>
  <si>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</si>
  <si>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</si>
  <si>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</si>
  <si>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</si>
  <si>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</si>
  <si>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</si>
  <si>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</si>
  <si>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</si>
  <si>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</si>
  <si>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</si>
  <si>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</si>
  <si>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</si>
  <si>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</si>
  <si>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</si>
  <si>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</si>
  <si>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</si>
  <si>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</si>
  <si>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</si>
  <si>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</si>
  <si>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</si>
  <si>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</si>
  <si>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</si>
  <si>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</si>
  <si>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</si>
  <si>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</si>
  <si>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</si>
  <si>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</si>
  <si>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</si>
  <si>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</si>
  <si>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</si>
  <si>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</si>
  <si>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</si>
  <si>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</si>
  <si>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</si>
  <si>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</si>
  <si>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</si>
  <si>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</si>
  <si>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</si>
  <si>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</si>
  <si>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</si>
  <si>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</si>
  <si>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</si>
  <si>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</si>
  <si>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</si>
  <si>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</si>
  <si>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</si>
  <si>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</si>
  <si>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</si>
  <si>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</si>
  <si>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</si>
  <si>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</si>
  <si>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</si>
  <si>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</si>
  <si>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</si>
  <si>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</si>
  <si>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</si>
  <si>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</si>
  <si>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</si>
  <si>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</si>
  <si>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</si>
  <si>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</si>
  <si>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</si>
  <si>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</si>
  <si>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</si>
  <si>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</si>
  <si>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</si>
  <si>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</si>
  <si>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</si>
  <si>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</si>
  <si>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</si>
  <si>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</si>
  <si>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</si>
  <si>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</si>
  <si>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</si>
  <si>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</si>
  <si>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</si>
  <si>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</si>
  <si>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</si>
  <si>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</si>
  <si>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</si>
  <si>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</si>
  <si>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</si>
  <si>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</si>
  <si>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</si>
  <si>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</si>
  <si>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</si>
  <si>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</si>
  <si>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</si>
  <si>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</si>
  <si>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</si>
  <si>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</si>
  <si>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</si>
  <si>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</si>
  <si>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</si>
  <si>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</si>
  <si>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</si>
  <si>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</si>
  <si>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</si>
  <si>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</si>
  <si>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</si>
  <si>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</si>
  <si>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</si>
  <si>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</si>
  <si>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</si>
  <si>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</si>
  <si>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</si>
  <si>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</si>
  <si>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</si>
  <si>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</si>
  <si>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</si>
  <si>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</si>
  <si>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</si>
  <si>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</si>
  <si>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</si>
  <si>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</si>
  <si>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</si>
  <si>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</si>
  <si>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</si>
  <si>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</si>
  <si>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</si>
  <si>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</si>
  <si>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</si>
  <si>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</si>
  <si>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</si>
  <si>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</si>
  <si>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</si>
  <si>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</si>
  <si>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</si>
  <si>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</si>
  <si>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</si>
  <si>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</si>
  <si>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</si>
  <si>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</si>
  <si>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</si>
  <si>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</si>
  <si>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</si>
  <si>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</si>
  <si>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</si>
  <si>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</si>
  <si>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</si>
  <si>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</si>
  <si>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</si>
  <si>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</si>
  <si>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</si>
  <si>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</si>
  <si>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</si>
  <si>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</si>
  <si>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</si>
  <si>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</si>
  <si>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</si>
  <si>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</si>
  <si>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</si>
  <si>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</si>
  <si>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</si>
  <si>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</si>
  <si>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</si>
  <si>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</si>
  <si>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</si>
  <si>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</si>
  <si>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</si>
  <si>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</si>
  <si>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</si>
  <si>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</si>
  <si>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</si>
  <si>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</si>
  <si>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</si>
  <si>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</si>
  <si>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</si>
  <si>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</si>
  <si>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</si>
  <si>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</si>
  <si>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</si>
  <si>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</si>
  <si>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</si>
  <si>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</si>
  <si>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</si>
  <si>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</si>
  <si>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</si>
  <si>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</si>
  <si>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</si>
  <si>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</si>
  <si>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</si>
  <si>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</si>
  <si>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</si>
  <si>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</si>
  <si>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</si>
  <si>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</si>
  <si>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</si>
  <si>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</si>
  <si>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</si>
  <si>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</si>
  <si>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</si>
  <si>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</si>
  <si>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</si>
  <si>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</si>
  <si>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</si>
  <si>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</si>
  <si>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</si>
  <si>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</si>
  <si>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</si>
  <si>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</si>
  <si>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</si>
  <si>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</si>
  <si>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</si>
  <si>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</si>
  <si>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</si>
  <si>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</si>
  <si>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</si>
  <si>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</si>
  <si>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</si>
  <si>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</si>
  <si>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</si>
  <si>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</si>
  <si>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</si>
  <si>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</si>
  <si>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</si>
  <si>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</si>
  <si>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</si>
  <si>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</si>
  <si>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</si>
  <si>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</si>
  <si>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</si>
  <si>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</si>
  <si>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</si>
  <si>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</si>
  <si>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</si>
  <si>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</si>
  <si>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</si>
  <si>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</si>
  <si>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</si>
  <si>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</si>
  <si>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</si>
  <si>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</si>
  <si>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</si>
  <si>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</si>
  <si>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</si>
  <si>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</si>
  <si>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</si>
  <si>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</si>
  <si>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</si>
  <si>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</si>
  <si>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</si>
  <si>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</si>
  <si>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</si>
  <si>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</si>
  <si>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</si>
  <si>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</si>
  <si>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</si>
  <si>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</si>
  <si>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</si>
  <si>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</si>
  <si>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</si>
  <si>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</si>
  <si>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</si>
  <si>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</si>
  <si>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</si>
  <si>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</si>
  <si>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</si>
  <si>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</si>
  <si>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</si>
  <si>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</si>
  <si>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</si>
  <si>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</si>
  <si>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</si>
  <si>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</si>
  <si>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</si>
  <si>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</si>
  <si>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</si>
  <si>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</si>
  <si>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</si>
  <si>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</si>
  <si>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</si>
  <si>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</si>
  <si>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</si>
  <si>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</si>
  <si>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</si>
  <si>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</si>
  <si>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</si>
  <si>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</si>
  <si>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</si>
  <si>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</si>
  <si>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</si>
  <si>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</si>
  <si>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</si>
  <si>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</si>
  <si>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</si>
  <si>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</si>
  <si>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</si>
  <si>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</si>
  <si>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</si>
  <si>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</si>
  <si>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</si>
  <si>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</si>
  <si>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</si>
  <si>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</si>
  <si>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</si>
  <si>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</si>
  <si>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</si>
  <si>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</si>
  <si>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</si>
  <si>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</si>
  <si>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</si>
  <si>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</si>
  <si>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</si>
  <si>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</si>
  <si>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</si>
  <si>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</si>
  <si>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</si>
  <si>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</si>
  <si>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</si>
  <si>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</si>
  <si>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</si>
  <si>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</si>
  <si>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</si>
  <si>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</si>
  <si>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</si>
  <si>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</si>
  <si>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</si>
  <si>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</si>
  <si>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</si>
  <si>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</si>
  <si>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</si>
  <si>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</si>
  <si>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</si>
  <si>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</si>
  <si>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</si>
  <si>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</si>
  <si>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</si>
  <si>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</si>
  <si>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</si>
  <si>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</si>
  <si>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</si>
  <si>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</si>
  <si>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</si>
  <si>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</si>
  <si>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</si>
  <si>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</si>
  <si>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</si>
  <si>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</si>
  <si>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</si>
  <si>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</si>
  <si>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</si>
  <si>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</si>
  <si>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</si>
  <si>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</si>
  <si>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</si>
  <si>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</si>
  <si>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</si>
  <si>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</si>
  <si>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</si>
  <si>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</si>
  <si>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</si>
  <si>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</si>
  <si>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</si>
  <si>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</si>
  <si>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</si>
  <si>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</si>
  <si>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</si>
  <si>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</si>
  <si>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</si>
  <si>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</si>
  <si>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</si>
  <si>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</si>
  <si>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</si>
  <si>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</si>
  <si>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</si>
  <si>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</si>
  <si>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</si>
  <si>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</si>
  <si>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</si>
  <si>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</si>
  <si>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</si>
  <si>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</si>
  <si>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</si>
  <si>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</si>
  <si>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</si>
  <si>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</si>
  <si>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</si>
  <si>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</si>
  <si>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</si>
  <si>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</si>
  <si>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</si>
  <si>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</si>
  <si>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</si>
  <si>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</si>
  <si>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</si>
  <si>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</si>
  <si>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</si>
  <si>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</si>
  <si>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</si>
  <si>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</si>
  <si>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</si>
  <si>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</si>
  <si>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</si>
  <si>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</si>
  <si>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</si>
  <si>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</si>
  <si>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</si>
  <si>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</si>
  <si>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</si>
  <si>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</si>
  <si>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</si>
  <si>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</si>
  <si>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</si>
  <si>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</si>
  <si>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</si>
  <si>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</si>
  <si>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</si>
  <si>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</si>
  <si>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</si>
  <si>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</si>
  <si>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</si>
  <si>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</si>
  <si>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</si>
  <si>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</si>
  <si>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</si>
  <si>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</si>
  <si>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</si>
  <si>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</si>
  <si>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</si>
  <si>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</si>
  <si>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</si>
  <si>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</si>
  <si>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</si>
  <si>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</si>
  <si>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</si>
  <si>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</si>
  <si>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</si>
  <si>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</si>
  <si>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</si>
  <si>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</si>
  <si>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</si>
  <si>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</si>
  <si>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</si>
  <si>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</si>
  <si>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</si>
  <si>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</si>
  <si>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</si>
  <si>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</si>
  <si>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</si>
  <si>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</si>
  <si>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</si>
  <si>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</si>
  <si>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</si>
  <si>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</si>
  <si>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</si>
  <si>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</si>
  <si>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</si>
  <si>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</si>
  <si>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</si>
  <si>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</si>
  <si>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</si>
  <si>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</si>
  <si>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</si>
  <si>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</si>
  <si>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</si>
  <si>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</si>
  <si>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</si>
  <si>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</si>
  <si>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</si>
  <si>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</si>
  <si>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</si>
  <si>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</si>
  <si>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</si>
  <si>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</si>
  <si>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</si>
  <si>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</si>
  <si>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</si>
  <si>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</si>
  <si>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</si>
  <si>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</si>
  <si>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</si>
  <si>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</si>
  <si>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</si>
  <si>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</si>
  <si>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</si>
  <si>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</si>
  <si>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</si>
  <si>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</si>
  <si>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</si>
  <si>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</si>
  <si>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</si>
  <si>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</si>
  <si>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</si>
  <si>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</si>
  <si>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</si>
  <si>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</si>
  <si>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</si>
  <si>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</si>
  <si>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</si>
  <si>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</si>
  <si>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</si>
  <si>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</si>
  <si>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</si>
  <si>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</si>
  <si>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</si>
  <si>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</si>
  <si>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</si>
  <si>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</si>
  <si>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</si>
  <si>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</si>
  <si>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</si>
  <si>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</si>
  <si>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</si>
  <si>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</si>
  <si>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</si>
  <si>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</si>
  <si>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</si>
  <si>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</si>
  <si>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</si>
  <si>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</si>
  <si>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</si>
  <si>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</si>
  <si>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</si>
  <si>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</si>
  <si>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</si>
  <si>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</si>
  <si>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</si>
  <si>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</si>
  <si>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</si>
  <si>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</si>
  <si>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</si>
  <si>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</si>
  <si>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</si>
  <si>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</si>
  <si>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</si>
  <si>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</si>
  <si>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</si>
  <si>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</si>
  <si>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</si>
  <si>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</si>
  <si>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</si>
  <si>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</si>
  <si>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</si>
  <si>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</si>
  <si>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</si>
  <si>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</si>
  <si>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</si>
  <si>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</si>
  <si>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</si>
  <si>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</si>
  <si>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</si>
  <si>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</si>
  <si>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</si>
  <si>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</si>
  <si>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</si>
  <si>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</si>
  <si>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</si>
  <si>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</si>
  <si>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</si>
  <si>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</si>
  <si>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</si>
  <si>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</si>
  <si>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</si>
  <si>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</si>
  <si>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</si>
  <si>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</si>
  <si>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</si>
  <si>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</si>
  <si>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</si>
  <si>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</si>
  <si>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</si>
  <si>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</si>
  <si>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</si>
  <si>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</si>
  <si>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</si>
  <si>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</si>
  <si>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</si>
  <si>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</si>
  <si>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</si>
  <si>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</si>
  <si>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</si>
  <si>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</si>
  <si>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</si>
  <si>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</si>
  <si>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</si>
  <si>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</si>
  <si>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</si>
  <si>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</si>
  <si>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</si>
  <si>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</si>
  <si>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</si>
  <si>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</si>
  <si>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</si>
  <si>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</si>
  <si>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</si>
  <si>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</si>
  <si>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</si>
  <si>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</si>
  <si>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</si>
  <si>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</si>
  <si>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</si>
  <si>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</si>
  <si>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</si>
  <si>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</si>
  <si>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</si>
  <si>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</si>
  <si>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</si>
  <si>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</si>
  <si>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</si>
  <si>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</si>
  <si>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</si>
  <si>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</si>
  <si>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</si>
  <si>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</si>
  <si>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</si>
  <si>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</si>
  <si>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</si>
  <si>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</si>
  <si>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</si>
  <si>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</si>
  <si>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</si>
  <si>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</si>
  <si>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</si>
  <si>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</si>
  <si>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</si>
  <si>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</si>
  <si>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</si>
  <si>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</si>
  <si>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</si>
  <si>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</si>
  <si>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</si>
  <si>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</si>
  <si>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</si>
  <si>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</si>
  <si>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</si>
  <si>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</si>
  <si>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</si>
  <si>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</si>
  <si>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</si>
  <si>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</si>
  <si>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</si>
  <si>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</si>
  <si>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</si>
  <si>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</si>
  <si>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</si>
  <si>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</si>
  <si>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</si>
  <si>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</si>
  <si>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</si>
  <si>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</si>
  <si>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</si>
  <si>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</si>
  <si>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</si>
  <si>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</si>
  <si>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</si>
  <si>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</si>
  <si>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</si>
  <si>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</si>
  <si>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</si>
  <si>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</si>
  <si>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</si>
  <si>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</si>
  <si>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</si>
  <si>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</si>
  <si>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</si>
  <si>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</si>
  <si>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</si>
  <si>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</si>
  <si>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</si>
  <si>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</si>
  <si>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</si>
  <si>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</si>
  <si>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</si>
  <si>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</si>
  <si>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</si>
  <si>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</si>
  <si>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</si>
  <si>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</si>
  <si>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</si>
  <si>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</si>
  <si>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</si>
  <si>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</si>
  <si>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</si>
  <si>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</si>
  <si>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</si>
  <si>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</si>
  <si>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</si>
  <si>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</si>
  <si>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</si>
  <si>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</si>
  <si>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</si>
  <si>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</si>
  <si>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</si>
  <si>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</si>
  <si>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</si>
  <si>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</si>
  <si>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</si>
  <si>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</si>
  <si>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</si>
  <si>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</si>
  <si>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</si>
  <si>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</si>
  <si>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</si>
  <si>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</si>
  <si>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</si>
  <si>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</si>
  <si>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</si>
  <si>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</si>
  <si>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</si>
  <si>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</si>
  <si>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</si>
  <si>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</si>
  <si>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</si>
  <si>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</si>
  <si>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</si>
  <si>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</si>
  <si>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</si>
  <si>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</si>
  <si>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</si>
  <si>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</si>
  <si>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</si>
  <si>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</si>
  <si>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</si>
  <si>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</si>
  <si>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</si>
  <si>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</si>
  <si>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</si>
  <si>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</si>
  <si>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</si>
  <si>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</si>
  <si>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</si>
  <si>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</si>
  <si>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</si>
  <si>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</si>
  <si>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</si>
  <si>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</si>
  <si>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</si>
  <si>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</si>
  <si>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</si>
  <si>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</si>
  <si>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</si>
  <si>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</si>
  <si>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</si>
  <si>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</si>
  <si>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</si>
  <si>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</si>
  <si>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</si>
  <si>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</si>
  <si>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</si>
  <si>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</si>
  <si>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</si>
  <si>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</si>
  <si>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</si>
  <si>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</si>
  <si>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</si>
  <si>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</si>
  <si>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</si>
  <si>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</si>
  <si>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</si>
  <si>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</si>
  <si>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</si>
  <si>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</si>
  <si>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</si>
  <si>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</si>
  <si>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</si>
  <si>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</si>
  <si>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</si>
  <si>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</si>
  <si>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</si>
  <si>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</si>
  <si>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</si>
  <si>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</si>
  <si>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</si>
  <si>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</si>
  <si>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</si>
  <si>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</si>
  <si>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</si>
  <si>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</si>
  <si>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</si>
  <si>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</si>
  <si>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</si>
  <si>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</si>
  <si>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</si>
  <si>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</si>
  <si>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</si>
  <si>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</si>
  <si>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</si>
  <si>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</si>
  <si>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</si>
  <si>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</si>
  <si>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</si>
  <si>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</si>
  <si>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</si>
  <si>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</si>
  <si>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</si>
  <si>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</si>
  <si>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</si>
  <si>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</si>
  <si>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</si>
  <si>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</si>
  <si>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</si>
  <si>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</si>
  <si>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</si>
  <si>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</si>
  <si>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</si>
  <si>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</si>
  <si>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</si>
  <si>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</si>
  <si>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</si>
  <si>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</si>
  <si>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</si>
  <si>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</si>
  <si>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</si>
  <si>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</si>
  <si>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</si>
  <si>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</si>
  <si>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</si>
  <si>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</si>
  <si>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</si>
  <si>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</si>
  <si>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</si>
  <si>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</si>
  <si>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</si>
  <si>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</si>
  <si>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</si>
  <si>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</si>
  <si>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</si>
  <si>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</si>
  <si>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</si>
  <si>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</si>
  <si>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</si>
  <si>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</si>
  <si>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</si>
  <si>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</si>
  <si>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</si>
  <si>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</si>
  <si>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</si>
  <si>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</si>
  <si>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</si>
  <si>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</si>
  <si>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</si>
  <si>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</si>
  <si>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</si>
  <si>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</si>
  <si>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</si>
  <si>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</si>
  <si>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</si>
  <si>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</si>
  <si>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</si>
  <si>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</si>
  <si>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</si>
  <si>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</si>
  <si>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</si>
  <si>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</si>
  <si>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</si>
  <si>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</si>
  <si>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</si>
  <si>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</si>
  <si>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</si>
  <si>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</si>
  <si>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</si>
  <si>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</si>
  <si>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</si>
  <si>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</si>
  <si>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</si>
  <si>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</si>
  <si>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</si>
  <si>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</si>
  <si>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</si>
  <si>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</si>
  <si>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</si>
  <si>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</si>
  <si>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</si>
  <si>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</si>
  <si>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</si>
  <si>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</si>
  <si>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</si>
  <si>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</si>
  <si>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</si>
  <si>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</si>
  <si>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</si>
  <si>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</si>
  <si>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</si>
  <si>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</si>
  <si>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</si>
  <si>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</si>
  <si>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</si>
  <si>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</si>
  <si>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</si>
  <si>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</si>
  <si>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</si>
  <si>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</si>
  <si>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</si>
  <si>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</si>
  <si>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</si>
  <si>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</si>
  <si>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</si>
  <si>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</si>
  <si>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</si>
  <si>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</si>
  <si>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</si>
  <si>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</si>
  <si>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</si>
  <si>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</si>
  <si>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</si>
  <si>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</si>
  <si>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</si>
  <si>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</si>
  <si>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</si>
  <si>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</si>
  <si>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</si>
  <si>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</si>
  <si>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</si>
  <si>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</si>
  <si>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</si>
  <si>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</si>
  <si>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</si>
  <si>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</si>
  <si>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</si>
  <si>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</si>
  <si>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</si>
  <si>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</si>
  <si>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</si>
  <si>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</si>
  <si>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</si>
  <si>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</si>
  <si>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</si>
  <si>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</si>
  <si>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</si>
  <si>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</si>
  <si>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</si>
  <si>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</si>
  <si>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</si>
  <si>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</si>
  <si>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</si>
  <si>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</si>
  <si>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</si>
  <si>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</si>
  <si>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</si>
  <si>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</si>
  <si>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</si>
  <si>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</si>
  <si>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</si>
  <si>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</si>
  <si>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</si>
  <si>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</si>
  <si>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</si>
  <si>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</si>
  <si>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</si>
  <si>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</si>
  <si>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</si>
  <si>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</si>
  <si>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</si>
  <si>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</si>
  <si>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</si>
  <si>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</si>
  <si>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</si>
  <si>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</si>
  <si>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</si>
  <si>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</si>
  <si>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</si>
  <si>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</si>
  <si>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</si>
  <si>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</si>
  <si>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</si>
  <si>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</si>
  <si>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</si>
  <si>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</si>
  <si>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</si>
  <si>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</si>
  <si>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</si>
  <si>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</si>
  <si>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</si>
  <si>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</si>
  <si>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</si>
  <si>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</si>
  <si>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</si>
  <si>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</si>
  <si>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</si>
  <si>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</si>
  <si>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</si>
  <si>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</si>
  <si>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</si>
  <si>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</si>
  <si>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</si>
  <si>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</si>
  <si>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</si>
  <si>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</si>
  <si>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</si>
  <si>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</si>
  <si>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</si>
  <si>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</si>
  <si>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</si>
  <si>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</si>
  <si>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</si>
  <si>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</si>
  <si>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</si>
  <si>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</si>
  <si>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</si>
  <si>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</si>
  <si>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</si>
  <si>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</si>
  <si>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</si>
  <si>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</si>
  <si>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</si>
  <si>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</si>
  <si>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</si>
  <si>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</si>
  <si>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</si>
  <si>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</si>
  <si>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</si>
  <si>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</si>
  <si>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</si>
  <si>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</si>
  <si>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</si>
  <si>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</si>
  <si>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</si>
  <si>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</si>
  <si>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</si>
  <si>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</si>
  <si>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</si>
  <si>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</si>
  <si>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</si>
  <si>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</si>
  <si>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</si>
  <si>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</si>
  <si>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</si>
  <si>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</si>
  <si>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</si>
  <si>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</si>
  <si>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</si>
  <si>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</si>
  <si>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</si>
  <si>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</si>
  <si>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</si>
  <si>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</si>
  <si>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</si>
  <si>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</si>
  <si>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</si>
  <si>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</si>
  <si>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</si>
  <si>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</si>
  <si>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</si>
  <si>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</si>
  <si>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</si>
  <si>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</si>
  <si>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</si>
  <si>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</si>
  <si>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</si>
  <si>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</si>
  <si>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</si>
  <si>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</si>
  <si>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</si>
  <si>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</si>
  <si>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</si>
  <si>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</si>
  <si>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</si>
  <si>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</si>
  <si>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</si>
  <si>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</si>
  <si>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</si>
  <si>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</si>
  <si>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</si>
  <si>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</si>
  <si>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</si>
  <si>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</si>
  <si>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</si>
  <si>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</si>
  <si>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</si>
  <si>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</si>
  <si>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</si>
  <si>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</si>
  <si>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</si>
  <si>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</si>
  <si>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</si>
  <si>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</si>
  <si>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</si>
  <si>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</si>
  <si>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</si>
  <si>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</si>
  <si>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</si>
  <si>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</si>
  <si>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</si>
  <si>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</si>
  <si>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</si>
  <si>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</si>
  <si>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</si>
  <si>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</si>
  <si>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</si>
  <si>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</si>
  <si>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</si>
  <si>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</si>
  <si>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</si>
  <si>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</si>
  <si>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</si>
  <si>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</si>
  <si>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</si>
  <si>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</si>
  <si>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</si>
  <si>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</si>
  <si>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</si>
  <si>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</si>
  <si>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</si>
  <si>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</si>
  <si>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</si>
  <si>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</si>
  <si>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</si>
  <si>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</si>
  <si>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</si>
  <si>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</si>
  <si>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</si>
  <si>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</si>
  <si>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</si>
  <si>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</si>
  <si>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</si>
  <si>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</si>
  <si>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</si>
  <si>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</si>
  <si>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</si>
  <si>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</si>
  <si>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</si>
  <si>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</si>
  <si>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</si>
  <si>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</si>
  <si>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</si>
  <si>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</si>
  <si>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</si>
  <si>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</si>
  <si>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</si>
  <si>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</si>
  <si>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</si>
  <si>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</si>
  <si>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</si>
  <si>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</si>
  <si>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</si>
  <si>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</si>
  <si>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</si>
  <si>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</si>
  <si>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</si>
  <si>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</si>
  <si>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</si>
  <si>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</si>
  <si>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</si>
  <si>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</si>
  <si>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</si>
  <si>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</si>
  <si>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</si>
  <si>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</si>
  <si>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</si>
  <si>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</si>
  <si>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</si>
  <si>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</si>
  <si>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</si>
  <si>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</si>
  <si>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</si>
  <si>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</si>
  <si>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</si>
  <si>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</si>
  <si>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</si>
  <si>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</si>
  <si>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</si>
  <si>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</si>
  <si>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</si>
  <si>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</si>
  <si>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</si>
  <si>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</si>
  <si>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</si>
  <si>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</si>
  <si>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</si>
  <si>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</si>
  <si>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</si>
  <si>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</si>
  <si>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</si>
  <si>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</si>
  <si>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</si>
  <si>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</si>
  <si>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</si>
  <si>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</si>
  <si>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</si>
  <si>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</si>
  <si>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</si>
  <si>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</si>
  <si>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</si>
  <si>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</si>
  <si>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</si>
  <si>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</si>
  <si>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</si>
  <si>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</si>
  <si>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</si>
  <si>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</si>
  <si>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</si>
  <si>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</si>
  <si>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</si>
  <si>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</si>
  <si>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</si>
  <si>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</si>
  <si>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</si>
  <si>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</si>
  <si>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</si>
  <si>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</si>
  <si>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</si>
  <si>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</si>
  <si>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</si>
  <si>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</si>
  <si>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</si>
  <si>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</si>
  <si>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</si>
  <si>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</si>
  <si>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</si>
  <si>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</si>
  <si>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</si>
  <si>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</si>
  <si>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</si>
  <si>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</si>
  <si>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</si>
  <si>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</si>
  <si>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</si>
  <si>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</si>
  <si>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</si>
  <si>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</si>
  <si>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</si>
  <si>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</si>
  <si>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</si>
  <si>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</si>
  <si>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</si>
  <si>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</si>
  <si>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</si>
  <si>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</si>
  <si>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</si>
  <si>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</si>
  <si>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</si>
  <si>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</si>
  <si>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</si>
  <si>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</si>
  <si>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</si>
  <si>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</si>
  <si>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</si>
  <si>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</si>
  <si>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</si>
  <si>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</si>
  <si>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</si>
  <si>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</si>
  <si>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</si>
  <si>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</si>
  <si>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</si>
  <si>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</si>
  <si>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</si>
  <si>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</si>
  <si>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</si>
  <si>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</si>
  <si>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</si>
  <si>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</si>
  <si>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</si>
  <si>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</si>
  <si>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</si>
  <si>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</si>
  <si>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</si>
  <si>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</si>
  <si>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</si>
  <si>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</si>
  <si>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</si>
  <si>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</si>
  <si>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</si>
  <si>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</si>
  <si>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</si>
  <si>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</si>
  <si>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</si>
  <si>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</si>
  <si>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</si>
  <si>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</si>
  <si>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</si>
  <si>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</si>
  <si>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</si>
  <si>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</si>
  <si>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</si>
  <si>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</si>
  <si>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</si>
  <si>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</si>
  <si>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</si>
  <si>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</si>
  <si>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</si>
  <si>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</si>
  <si>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</si>
  <si>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</si>
  <si>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</si>
  <si>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</si>
  <si>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</si>
  <si>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</si>
  <si>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</si>
  <si>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</si>
  <si>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</si>
  <si>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</si>
  <si>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</si>
  <si>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</si>
  <si>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</si>
  <si>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</si>
  <si>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</si>
  <si>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</si>
  <si>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</si>
  <si>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</si>
  <si>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</si>
  <si>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</si>
  <si>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</si>
  <si>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</si>
  <si>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</si>
  <si>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</si>
  <si>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</si>
  <si>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</si>
  <si>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</si>
  <si>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</si>
  <si>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</si>
  <si>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</si>
  <si>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</si>
  <si>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</si>
  <si>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</si>
  <si>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</si>
  <si>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</si>
  <si>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</si>
  <si>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</si>
  <si>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</si>
  <si>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</si>
  <si>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</si>
  <si>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</si>
  <si>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</si>
  <si>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</si>
  <si>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</si>
  <si>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</si>
  <si>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</si>
  <si>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</si>
  <si>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</si>
  <si>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</si>
  <si>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</si>
  <si>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</si>
  <si>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</si>
  <si>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</si>
  <si>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</si>
  <si>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</si>
  <si>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</si>
  <si>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</si>
  <si>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</si>
  <si>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</si>
  <si>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</si>
  <si>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</si>
  <si>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</si>
  <si>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</si>
  <si>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</si>
  <si>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</si>
  <si>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</si>
  <si>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</si>
  <si>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</si>
  <si>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</si>
  <si>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</si>
  <si>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</si>
  <si>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</si>
  <si>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</si>
  <si>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</si>
  <si>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</si>
  <si>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</si>
  <si>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</si>
  <si>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</si>
  <si>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</si>
  <si>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</si>
  <si>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</si>
  <si>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</si>
  <si>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</si>
  <si>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</si>
  <si>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</si>
  <si>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</si>
  <si>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</si>
  <si>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</si>
  <si>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</si>
  <si>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</si>
  <si>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</si>
  <si>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</si>
  <si>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</si>
  <si>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</si>
  <si>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</si>
  <si>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</si>
  <si>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</si>
  <si>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</si>
  <si>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</si>
  <si>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</si>
  <si>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</si>
  <si>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</si>
  <si>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</si>
  <si>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</si>
  <si>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</si>
  <si>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</si>
  <si>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</si>
  <si>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</si>
  <si>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</si>
  <si>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</si>
  <si>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</si>
  <si>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</si>
  <si>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</si>
  <si>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</si>
  <si>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</si>
  <si>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</si>
  <si>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</si>
  <si>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</si>
  <si>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</si>
  <si>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</si>
  <si>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</si>
  <si>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</si>
  <si>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</si>
  <si>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</si>
  <si>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</si>
  <si>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</si>
  <si>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</si>
  <si>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</si>
  <si>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</si>
  <si>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</si>
  <si>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</si>
  <si>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</si>
  <si>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</si>
  <si>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</si>
  <si>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</si>
  <si>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</si>
  <si>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</si>
  <si>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</si>
  <si>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</si>
  <si>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</si>
  <si>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</si>
  <si>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</si>
  <si>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</si>
  <si>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</si>
  <si>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</si>
  <si>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</si>
  <si>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</si>
  <si>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</si>
  <si>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</si>
  <si>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</si>
  <si>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</si>
  <si>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</si>
  <si>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</si>
  <si>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</si>
  <si>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</si>
  <si>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</si>
  <si>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</si>
  <si>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</si>
  <si>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</si>
  <si>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</si>
  <si>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</si>
  <si>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</si>
  <si>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</si>
  <si>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</si>
  <si>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</si>
  <si>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</si>
  <si>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</si>
  <si>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</si>
  <si>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</si>
  <si>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</si>
  <si>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</si>
  <si>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</si>
  <si>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</si>
  <si>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</si>
  <si>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</si>
  <si>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</si>
  <si>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</si>
  <si>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</si>
  <si>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</si>
  <si>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</si>
  <si>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</si>
  <si>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</si>
  <si>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</si>
  <si>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</si>
  <si>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</si>
  <si>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</si>
  <si>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</si>
  <si>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</si>
  <si>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</si>
  <si>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</si>
  <si>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</si>
  <si>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</si>
  <si>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</si>
  <si>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</si>
  <si>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</si>
  <si>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</si>
  <si>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</si>
  <si>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</si>
  <si>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</si>
  <si>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</si>
  <si>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</si>
  <si>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</si>
  <si>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</si>
  <si>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</si>
  <si>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</si>
  <si>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</si>
  <si>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</si>
  <si>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</si>
  <si>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</si>
  <si>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</si>
  <si>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</si>
  <si>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</si>
  <si>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</si>
  <si>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</si>
  <si>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</si>
  <si>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</si>
  <si>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</si>
  <si>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</si>
  <si>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</si>
  <si>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</si>
  <si>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</si>
  <si>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</si>
  <si>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</si>
  <si>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</si>
  <si>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</si>
  <si>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</si>
  <si>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</si>
  <si>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</si>
  <si>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</si>
  <si>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</si>
  <si>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</si>
  <si>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</si>
  <si>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</si>
  <si>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</si>
  <si>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</si>
  <si>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</si>
  <si>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</si>
  <si>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</si>
  <si>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</si>
  <si>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</si>
  <si>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</si>
  <si>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</si>
  <si>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</si>
  <si>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</si>
  <si>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</si>
  <si>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</si>
  <si>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</si>
  <si>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</si>
  <si>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</si>
  <si>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</si>
  <si>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</si>
  <si>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</si>
  <si>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</si>
  <si>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</si>
  <si>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</si>
  <si>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</si>
  <si>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</si>
  <si>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</si>
  <si>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</si>
  <si>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</si>
  <si>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</si>
  <si>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</si>
  <si>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</si>
  <si>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</si>
  <si>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</si>
  <si>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</si>
  <si>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</si>
  <si>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</si>
  <si>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</si>
  <si>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</si>
  <si>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</si>
  <si>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</si>
  <si>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</si>
  <si>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</si>
  <si>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</si>
  <si>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</si>
  <si>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</si>
  <si>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</si>
  <si>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</si>
  <si>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</si>
  <si>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</si>
  <si>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</si>
  <si>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</si>
  <si>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</si>
  <si>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</si>
  <si>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</si>
  <si>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</si>
  <si>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</si>
  <si>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</si>
  <si>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</si>
  <si>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</si>
  <si>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</si>
  <si>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</si>
  <si>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</si>
  <si>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</si>
  <si>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</si>
  <si>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</si>
  <si>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</si>
  <si>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</si>
  <si>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</si>
  <si>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</si>
  <si>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</si>
  <si>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</si>
  <si>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</si>
  <si>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</si>
  <si>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</si>
  <si>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</si>
  <si>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</si>
  <si>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</si>
  <si>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</si>
  <si>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</si>
  <si>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</si>
  <si>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</si>
  <si>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</si>
  <si>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</si>
  <si>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</si>
  <si>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</si>
  <si>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</si>
  <si>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</si>
  <si>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</si>
  <si>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</si>
  <si>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</si>
  <si>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</si>
  <si>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</si>
  <si>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</si>
  <si>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</si>
  <si>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</si>
  <si>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</si>
  <si>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</si>
  <si>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</si>
  <si>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</si>
  <si>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</si>
  <si>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</si>
  <si>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</si>
  <si>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</si>
  <si>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</si>
  <si>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</si>
  <si>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</si>
  <si>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</si>
  <si>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</si>
  <si>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</si>
  <si>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</si>
  <si>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</si>
  <si>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</si>
  <si>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</si>
  <si>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</si>
  <si>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</si>
  <si>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</si>
  <si>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</si>
  <si>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</si>
  <si>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</si>
  <si>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</si>
  <si>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</si>
  <si>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</si>
  <si>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</si>
  <si>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</si>
  <si>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</si>
  <si>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</si>
  <si>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</si>
  <si>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</si>
  <si>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</si>
  <si>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</si>
  <si>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</si>
  <si>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</si>
  <si>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</si>
  <si>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</si>
  <si>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</si>
  <si>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</si>
  <si>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</si>
  <si>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</si>
  <si>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</si>
  <si>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</si>
  <si>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</si>
  <si>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</si>
  <si>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</si>
  <si>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</si>
  <si>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</si>
  <si>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</si>
  <si>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</si>
  <si>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</si>
  <si>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</si>
  <si>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</si>
  <si>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</si>
  <si>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</si>
  <si>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</si>
  <si>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</si>
  <si>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</si>
  <si>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</si>
  <si>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</si>
  <si>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</si>
  <si>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</si>
  <si>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</si>
  <si>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</si>
  <si>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</si>
  <si>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</si>
  <si>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</si>
  <si>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</si>
  <si>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</si>
  <si>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</si>
  <si>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</si>
  <si>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</si>
  <si>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</si>
  <si>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</si>
  <si>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</si>
  <si>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</si>
  <si>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</si>
  <si>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</si>
  <si>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</si>
  <si>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</si>
  <si>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</si>
  <si>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</si>
  <si>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</si>
  <si>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</si>
  <si>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</si>
  <si>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</si>
  <si>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</si>
  <si>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</si>
  <si>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</si>
  <si>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</si>
  <si>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</si>
  <si>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</si>
  <si>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</si>
  <si>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</si>
  <si>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</si>
  <si>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</si>
  <si>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</si>
  <si>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</si>
  <si>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</si>
  <si>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</si>
  <si>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</si>
  <si>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</si>
  <si>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</si>
  <si>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</si>
  <si>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</si>
  <si>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</si>
  <si>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</si>
  <si>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</si>
  <si>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</si>
  <si>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</si>
  <si>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</si>
  <si>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</si>
  <si>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</si>
  <si>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</si>
  <si>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</si>
  <si>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</si>
  <si>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</si>
  <si>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</si>
  <si>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</si>
  <si>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</si>
  <si>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</si>
  <si>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</si>
  <si>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</si>
  <si>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</si>
  <si>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</si>
  <si>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</si>
  <si>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</si>
  <si>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</si>
  <si>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</si>
  <si>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</si>
  <si>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</si>
  <si>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</si>
  <si>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</si>
  <si>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</si>
  <si>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</si>
  <si>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</si>
  <si>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</si>
  <si>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</si>
  <si>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</si>
  <si>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</si>
  <si>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</si>
  <si>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</si>
  <si>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</si>
  <si>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</si>
  <si>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</si>
  <si>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</si>
  <si>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</si>
  <si>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</si>
  <si>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</si>
  <si>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</si>
  <si>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</si>
  <si>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</si>
  <si>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</si>
  <si>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</si>
  <si>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</si>
  <si>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</si>
  <si>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</si>
  <si>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</si>
  <si>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</si>
  <si>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</si>
  <si>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</si>
  <si>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</si>
  <si>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</si>
  <si>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</si>
  <si>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</si>
  <si>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</si>
  <si>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</si>
  <si>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</si>
  <si>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</si>
  <si>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</si>
  <si>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</si>
  <si>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</si>
  <si>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</si>
  <si>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</si>
  <si>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</si>
  <si>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</si>
  <si>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</si>
  <si>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</si>
  <si>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</si>
  <si>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</si>
  <si>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</si>
  <si>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</si>
  <si>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</si>
  <si>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</si>
  <si>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</si>
  <si>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</si>
  <si>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</si>
  <si>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</si>
  <si>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</si>
  <si>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</si>
  <si>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</si>
  <si>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</si>
  <si>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</si>
  <si>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</si>
  <si>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</si>
  <si>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</si>
  <si>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</si>
  <si>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</si>
  <si>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</si>
  <si>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</si>
  <si>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</si>
  <si>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</si>
  <si>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</si>
  <si>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</si>
  <si>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</si>
  <si>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</si>
  <si>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</si>
  <si>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</si>
  <si>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</si>
  <si>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</si>
  <si>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</si>
  <si>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</si>
  <si>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</si>
  <si>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</si>
  <si>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</si>
  <si>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</si>
  <si>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</si>
  <si>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</si>
  <si>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</si>
  <si>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</si>
  <si>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</si>
  <si>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</si>
  <si>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</si>
  <si>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</si>
  <si>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</si>
  <si>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</si>
  <si>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</si>
  <si>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</si>
  <si>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</si>
  <si>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</si>
  <si>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</si>
  <si>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</si>
  <si>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</si>
  <si>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</si>
  <si>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</si>
  <si>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</si>
  <si>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</si>
  <si>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</si>
  <si>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</si>
  <si>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</si>
  <si>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</si>
  <si>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</si>
  <si>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</si>
  <si>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</si>
  <si>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</si>
  <si>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</si>
  <si>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</si>
  <si>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</si>
  <si>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</si>
  <si>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</si>
  <si>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</si>
  <si>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</si>
  <si>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</si>
  <si>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</si>
  <si>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</si>
  <si>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</si>
  <si>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</si>
  <si>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</si>
  <si>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</si>
  <si>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</si>
  <si>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</si>
  <si>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</si>
  <si>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</si>
  <si>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</si>
  <si>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</si>
  <si>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</si>
  <si>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</si>
  <si>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</si>
  <si>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</si>
  <si>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</si>
  <si>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</si>
  <si>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</si>
  <si>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</si>
  <si>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</si>
  <si>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</si>
  <si>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</si>
  <si>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</si>
  <si>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</si>
  <si>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</si>
  <si>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</si>
  <si>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</si>
  <si>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</si>
  <si>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</si>
  <si>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</si>
  <si>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</si>
  <si>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</si>
  <si>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</si>
  <si>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</si>
  <si>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</si>
  <si>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</si>
  <si>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</si>
  <si>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</si>
  <si>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</si>
  <si>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</si>
  <si>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</si>
  <si>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</si>
  <si>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</si>
  <si>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</si>
  <si>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</si>
  <si>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</si>
  <si>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</si>
  <si>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</si>
  <si>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</si>
  <si>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</si>
  <si>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</si>
  <si>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</si>
  <si>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</si>
  <si>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</si>
  <si>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</si>
  <si>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</si>
  <si>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</si>
  <si>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</si>
  <si>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</si>
  <si>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</si>
  <si>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</si>
  <si>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</si>
  <si>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</si>
  <si>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</si>
  <si>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</si>
  <si>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</si>
  <si>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</si>
  <si>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</si>
  <si>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</si>
  <si>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</si>
  <si>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</si>
  <si>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</si>
  <si>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</si>
  <si>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</si>
  <si>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</si>
  <si>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</si>
  <si>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</si>
  <si>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</si>
  <si>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</si>
  <si>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</si>
  <si>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</si>
  <si>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</si>
  <si>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</si>
  <si>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</si>
  <si>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</si>
  <si>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</si>
  <si>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</si>
  <si>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</si>
  <si>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</si>
  <si>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</si>
  <si>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</si>
  <si>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</si>
  <si>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</si>
  <si>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</si>
  <si>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</si>
  <si>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</si>
  <si>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</si>
  <si>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</si>
  <si>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</si>
  <si>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</si>
  <si>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</si>
  <si>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</si>
  <si>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</si>
  <si>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</si>
  <si>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</si>
  <si>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</si>
  <si>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</si>
  <si>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</si>
  <si>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</si>
  <si>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</si>
  <si>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</si>
  <si>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</si>
  <si>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</si>
  <si>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</si>
  <si>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</si>
  <si>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</si>
  <si>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</si>
  <si>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</si>
  <si>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</si>
  <si>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</si>
  <si>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</si>
  <si>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</si>
  <si>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</si>
  <si>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</si>
  <si>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</si>
  <si>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</si>
  <si>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</si>
  <si>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</si>
  <si>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</si>
  <si>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</si>
  <si>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</si>
  <si>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</si>
  <si>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</si>
  <si>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</si>
  <si>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</si>
  <si>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</si>
  <si>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</si>
  <si>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</si>
  <si>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</si>
  <si>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</si>
  <si>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</si>
  <si>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</si>
  <si>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</si>
  <si>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</si>
  <si>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</si>
  <si>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</si>
  <si>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</si>
  <si>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</si>
  <si>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</si>
  <si>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</si>
  <si>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</si>
  <si>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</si>
  <si>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</si>
  <si>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</si>
  <si>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</si>
  <si>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</si>
  <si>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</si>
  <si>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</si>
  <si>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</si>
  <si>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</si>
  <si>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</si>
  <si>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</si>
  <si>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</si>
  <si>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</si>
  <si>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</si>
  <si>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</si>
  <si>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</si>
  <si>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</si>
  <si>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</si>
  <si>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</si>
  <si>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</si>
  <si>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</si>
  <si>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</si>
  <si>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</si>
  <si>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</si>
  <si>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</si>
  <si>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</si>
  <si>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</si>
  <si>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</si>
  <si>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</si>
  <si>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</si>
  <si>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</si>
  <si>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</si>
  <si>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</si>
  <si>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</si>
  <si>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</si>
  <si>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</si>
  <si>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</si>
  <si>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</si>
  <si>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</si>
  <si>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</si>
  <si>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</si>
  <si>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</si>
  <si>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</si>
  <si>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</si>
  <si>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</si>
  <si>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</si>
  <si>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</si>
  <si>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</si>
  <si>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</si>
  <si>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</si>
  <si>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</si>
  <si>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</si>
  <si>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</si>
  <si>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</si>
  <si>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</si>
  <si>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</si>
  <si>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</si>
  <si>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</si>
  <si>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</si>
  <si>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</si>
  <si>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</si>
  <si>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</si>
  <si>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</si>
  <si>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</si>
  <si>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</si>
  <si>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</si>
  <si>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</si>
  <si>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</si>
  <si>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</si>
  <si>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</si>
  <si>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</si>
  <si>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</si>
  <si>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</si>
  <si>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</si>
  <si>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</si>
  <si>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</si>
  <si>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</si>
  <si>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</si>
  <si>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</si>
  <si>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</si>
  <si>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</si>
  <si>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</si>
  <si>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</si>
  <si>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</si>
  <si>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</si>
  <si>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</si>
  <si>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</si>
  <si>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</si>
  <si>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</si>
  <si>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</si>
  <si>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</si>
  <si>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</si>
  <si>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</si>
  <si>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</si>
  <si>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</si>
  <si>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</si>
  <si>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</si>
  <si>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</si>
  <si>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</si>
  <si>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</si>
  <si>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</si>
  <si>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</si>
  <si>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</si>
  <si>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</si>
  <si>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</si>
  <si>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</si>
  <si>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</si>
  <si>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</si>
  <si>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</si>
  <si>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</si>
  <si>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</si>
  <si>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</si>
  <si>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</si>
  <si>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</si>
  <si>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</si>
  <si>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</si>
  <si>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</si>
  <si>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</si>
  <si>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</si>
  <si>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</si>
  <si>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</si>
  <si>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</si>
  <si>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</si>
  <si>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</si>
  <si>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</si>
  <si>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</si>
  <si>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</si>
  <si>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</si>
  <si>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</si>
  <si>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</si>
  <si>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</si>
  <si>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</si>
  <si>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</si>
  <si>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</si>
  <si>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</si>
  <si>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</si>
  <si>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</si>
  <si>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</si>
  <si>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</si>
  <si>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</si>
  <si>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</si>
  <si>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</si>
  <si>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</si>
  <si>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</si>
  <si>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</si>
  <si>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</si>
  <si>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</si>
  <si>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</si>
  <si>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</si>
  <si>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</si>
  <si>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</si>
  <si>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</si>
  <si>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</si>
  <si>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</si>
  <si>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</si>
  <si>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</si>
  <si>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</si>
  <si>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</si>
  <si>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</si>
  <si>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</si>
  <si>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</si>
  <si>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</si>
  <si>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</si>
  <si>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</si>
  <si>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</si>
  <si>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</si>
  <si>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</si>
  <si>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</si>
  <si>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</si>
  <si>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</si>
  <si>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</si>
  <si>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</si>
  <si>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</si>
  <si>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</si>
  <si>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</si>
  <si>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</si>
  <si>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</si>
  <si>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</si>
  <si>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</si>
  <si>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</si>
  <si>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</si>
  <si>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</si>
  <si>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</si>
  <si>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</si>
  <si>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</si>
  <si>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</si>
  <si>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</si>
  <si>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</si>
  <si>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</si>
  <si>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</si>
  <si>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</si>
  <si>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</si>
  <si>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</si>
  <si>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</si>
  <si>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</si>
  <si>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</si>
  <si>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</si>
  <si>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</si>
  <si>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</si>
  <si>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</si>
  <si>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</si>
  <si>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</si>
  <si>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</si>
  <si>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</si>
  <si>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</si>
  <si>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</si>
  <si>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</si>
  <si>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</si>
  <si>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</si>
  <si>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</si>
  <si>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</si>
  <si>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</si>
  <si>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</si>
  <si>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</si>
  <si>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</si>
  <si>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</si>
  <si>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</si>
  <si>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</si>
  <si>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</si>
  <si>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</si>
  <si>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</si>
  <si>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</si>
  <si>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</si>
  <si>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</si>
  <si>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</si>
  <si>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</si>
  <si>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</si>
  <si>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</si>
  <si>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</si>
  <si>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</si>
  <si>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</si>
  <si>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</si>
  <si>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</si>
  <si>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</si>
  <si>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</si>
  <si>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</si>
  <si>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</si>
  <si>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</si>
  <si>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</si>
  <si>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</si>
  <si>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</si>
  <si>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</si>
  <si>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</si>
  <si>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</si>
  <si>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</si>
  <si>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</si>
  <si>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</si>
  <si>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</si>
  <si>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</si>
  <si>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</si>
  <si>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</si>
  <si>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</si>
  <si>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</si>
  <si>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</si>
  <si>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</si>
  <si>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</si>
  <si>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</si>
  <si>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</si>
  <si>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</si>
  <si>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</si>
  <si>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</si>
  <si>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</si>
  <si>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</si>
  <si>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</si>
  <si>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</si>
  <si>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</si>
  <si>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</si>
  <si>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</si>
  <si>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</si>
  <si>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</si>
  <si>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</si>
  <si>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</si>
  <si>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</si>
  <si>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</si>
  <si>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</si>
  <si>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</si>
  <si>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</si>
  <si>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</si>
  <si>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</si>
  <si>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</si>
  <si>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</si>
  <si>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</si>
  <si>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</si>
  <si>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</si>
  <si>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</si>
  <si>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</si>
  <si>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</si>
  <si>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</si>
  <si>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</si>
  <si>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</si>
  <si>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</si>
  <si>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</si>
  <si>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</si>
  <si>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</si>
  <si>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</si>
  <si>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</si>
  <si>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</si>
  <si>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</si>
  <si>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</si>
  <si>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</si>
  <si>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</si>
  <si>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</si>
  <si>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</si>
  <si>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</si>
  <si>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</si>
  <si>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</si>
  <si>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</si>
  <si>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</si>
  <si>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</si>
  <si>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</si>
  <si>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</si>
  <si>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</si>
  <si>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</si>
  <si>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</si>
  <si>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</si>
  <si>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</si>
  <si>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</si>
  <si>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</si>
  <si>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</si>
  <si>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</si>
  <si>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</si>
  <si>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</si>
  <si>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</si>
  <si>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</si>
  <si>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</si>
  <si>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</si>
  <si>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</si>
  <si>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</si>
  <si>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</si>
  <si>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</si>
  <si>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</si>
  <si>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</si>
  <si>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</si>
  <si>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</si>
  <si>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</si>
  <si>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</si>
  <si>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</si>
  <si>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</si>
  <si>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</si>
  <si>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</si>
  <si>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</si>
  <si>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</si>
  <si>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</si>
  <si>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</si>
  <si>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</si>
  <si>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</si>
  <si>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</si>
  <si>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</si>
  <si>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</si>
  <si>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</si>
  <si>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</si>
  <si>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</si>
  <si>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</si>
  <si>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</si>
  <si>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</si>
  <si>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</si>
  <si>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</si>
  <si>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</si>
  <si>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</si>
  <si>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</si>
  <si>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</si>
  <si>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</si>
  <si>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</si>
  <si>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</si>
  <si>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</si>
  <si>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</si>
  <si>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</si>
  <si>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</si>
  <si>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</si>
  <si>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</si>
  <si>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</si>
  <si>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</si>
  <si>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</si>
  <si>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</si>
  <si>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</si>
  <si>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</si>
  <si>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</si>
  <si>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</si>
  <si>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</si>
  <si>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</si>
  <si>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</si>
  <si>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</si>
  <si>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</si>
  <si>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</si>
  <si>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</si>
  <si>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</si>
  <si>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</si>
  <si>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</si>
  <si>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</si>
  <si>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</si>
  <si>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</si>
  <si>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</si>
  <si>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</si>
  <si>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</si>
  <si>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</si>
  <si>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</si>
  <si>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</si>
  <si>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</si>
  <si>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</si>
  <si>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</si>
  <si>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</si>
  <si>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</si>
  <si>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</si>
  <si>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</si>
  <si>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</si>
  <si>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</si>
  <si>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</si>
  <si>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</si>
  <si>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</si>
  <si>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</si>
  <si>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</si>
  <si>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</si>
  <si>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</si>
  <si>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</si>
  <si>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</si>
  <si>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</si>
  <si>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</si>
  <si>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</si>
  <si>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</si>
  <si>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</si>
  <si>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</si>
  <si>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</si>
  <si>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</si>
  <si>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</si>
  <si>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</si>
  <si>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</si>
  <si>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</si>
  <si>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</si>
  <si>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</si>
  <si>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</si>
  <si>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</si>
  <si>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</si>
  <si>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</si>
  <si>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</si>
  <si>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</si>
  <si>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</si>
  <si>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</si>
  <si>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</si>
  <si>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</si>
  <si>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</si>
  <si>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</si>
  <si>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</si>
  <si>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</si>
  <si>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</si>
  <si>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</si>
  <si>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</si>
  <si>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</si>
  <si>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</si>
  <si>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</si>
  <si>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</si>
  <si>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</si>
  <si>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</si>
  <si>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</si>
  <si>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</si>
  <si>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</si>
  <si>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</si>
  <si>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</si>
  <si>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</si>
  <si>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</si>
  <si>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</si>
  <si>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</si>
  <si>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</si>
  <si>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</si>
  <si>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</si>
  <si>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</si>
  <si>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</si>
  <si>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</si>
  <si>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</si>
  <si>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</si>
  <si>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</si>
  <si>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</si>
  <si>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</si>
  <si>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</si>
  <si>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</si>
  <si>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</si>
  <si>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</si>
  <si>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</si>
  <si>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</si>
  <si>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</si>
  <si>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</si>
  <si>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</si>
  <si>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</si>
  <si>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</si>
  <si>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</si>
  <si>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</si>
  <si>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</si>
  <si>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</si>
  <si>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</si>
  <si>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</si>
  <si>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</si>
  <si>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</si>
  <si>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</si>
  <si>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</si>
  <si>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</si>
  <si>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</si>
  <si>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</si>
  <si>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</si>
  <si>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</si>
  <si>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</si>
  <si>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</si>
  <si>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</si>
  <si>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</si>
  <si>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</si>
  <si>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</si>
  <si>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</si>
  <si>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</si>
  <si>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</si>
  <si>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</si>
  <si>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</si>
  <si>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</si>
  <si>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</si>
  <si>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</si>
  <si>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</si>
  <si>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</si>
  <si>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</si>
  <si>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</si>
  <si>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</si>
  <si>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</si>
  <si>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</si>
  <si>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</si>
  <si>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</si>
  <si>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</si>
  <si>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</si>
  <si>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</si>
  <si>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</si>
  <si>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</si>
  <si>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</si>
  <si>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</si>
  <si>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</si>
  <si>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</si>
  <si>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</si>
  <si>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</si>
  <si>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</si>
  <si>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</si>
  <si>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</si>
  <si>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</si>
  <si>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</si>
  <si>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</si>
  <si>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</si>
  <si>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</si>
  <si>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</si>
  <si>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</si>
  <si>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</si>
  <si>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</si>
  <si>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</si>
  <si>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</si>
  <si>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</si>
  <si>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</si>
  <si>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</si>
  <si>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</si>
  <si>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</si>
  <si>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</si>
  <si>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</si>
  <si>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</si>
  <si>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</si>
  <si>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</si>
  <si>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</si>
  <si>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</si>
  <si>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</si>
  <si>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</si>
  <si>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</si>
  <si>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</si>
  <si>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</si>
  <si>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</si>
  <si>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</si>
  <si>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</si>
  <si>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</si>
  <si>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</si>
  <si>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</si>
  <si>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</si>
  <si>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</si>
  <si>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</si>
  <si>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</si>
  <si>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</si>
  <si>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</si>
  <si>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</si>
  <si>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</si>
  <si>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</si>
  <si>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</si>
  <si>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</si>
  <si>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</si>
  <si>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</si>
  <si>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</si>
  <si>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</si>
  <si>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</si>
  <si>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</si>
  <si>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</si>
  <si>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</si>
  <si>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</si>
  <si>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</si>
  <si>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</si>
  <si>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</si>
  <si>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</si>
  <si>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</si>
  <si>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</si>
  <si>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</si>
  <si>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</si>
  <si>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</si>
  <si>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</si>
  <si>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</si>
  <si>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</si>
  <si>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</si>
  <si>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</si>
  <si>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</si>
  <si>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</si>
  <si>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</si>
  <si>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</si>
  <si>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</si>
  <si>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</si>
  <si>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</si>
  <si>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</si>
  <si>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</si>
  <si>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</si>
  <si>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</si>
  <si>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</si>
  <si>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</si>
  <si>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</si>
  <si>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</si>
  <si>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</si>
  <si>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</si>
  <si>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</si>
  <si>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</si>
  <si>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</si>
  <si>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</si>
  <si>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</si>
  <si>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</si>
  <si>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</si>
  <si>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</si>
  <si>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</si>
  <si>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</si>
  <si>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</si>
  <si>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</si>
  <si>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</si>
  <si>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</si>
  <si>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</si>
  <si>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</si>
  <si>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</si>
  <si>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</si>
  <si>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</si>
  <si>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</si>
  <si>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</si>
  <si>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</si>
  <si>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</si>
  <si>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</si>
  <si>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</si>
  <si>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</si>
  <si>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</si>
  <si>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</si>
  <si>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</si>
  <si>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</si>
  <si>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</si>
  <si>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</si>
  <si>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</si>
  <si>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</si>
  <si>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</si>
  <si>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</si>
  <si>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</si>
  <si>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</si>
  <si>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</si>
  <si>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</si>
  <si>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</si>
  <si>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</si>
  <si>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</si>
  <si>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</si>
  <si>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</si>
  <si>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</si>
  <si>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</si>
  <si>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</si>
  <si>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</si>
  <si>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</si>
  <si>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</si>
  <si>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</si>
  <si>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</si>
  <si>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</si>
  <si>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</si>
  <si>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</si>
  <si>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</si>
  <si>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</si>
  <si>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</si>
  <si>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</si>
  <si>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</si>
  <si>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</si>
  <si>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</si>
  <si>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</si>
  <si>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</si>
  <si>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</si>
  <si>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</si>
  <si>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</si>
  <si>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</si>
  <si>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</si>
  <si>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</si>
  <si>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</si>
  <si>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</si>
  <si>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</si>
  <si>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</si>
  <si>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</si>
  <si>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</si>
  <si>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</si>
  <si>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</si>
  <si>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</si>
  <si>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</si>
  <si>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</si>
  <si>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</si>
  <si>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</si>
  <si>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</si>
  <si>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</si>
  <si>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</si>
  <si>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</si>
  <si>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</si>
  <si>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</si>
  <si>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</si>
  <si>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</si>
  <si>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</si>
  <si>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</si>
  <si>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</si>
  <si>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</si>
  <si>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</si>
  <si>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</si>
  <si>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</si>
  <si>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</si>
  <si>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</si>
  <si>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</si>
  <si>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</si>
  <si>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</si>
  <si>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</si>
  <si>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</si>
  <si>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</si>
  <si>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</si>
  <si>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</si>
  <si>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</si>
  <si>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</si>
  <si>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</si>
  <si>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</si>
  <si>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</si>
  <si>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</si>
  <si>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</si>
  <si>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</si>
  <si>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</si>
  <si>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</si>
  <si>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</si>
  <si>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</si>
  <si>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</si>
  <si>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</si>
  <si>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</si>
  <si>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</si>
  <si>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</si>
  <si>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</si>
  <si>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</si>
  <si>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</si>
  <si>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</si>
  <si>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</si>
  <si>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</si>
  <si>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</si>
  <si>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</si>
  <si>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</si>
  <si>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</si>
  <si>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</si>
  <si>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</si>
  <si>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</si>
  <si>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</si>
  <si>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</si>
  <si>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</si>
  <si>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</si>
  <si>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</si>
  <si>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</si>
  <si>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</si>
  <si>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</si>
  <si>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</si>
  <si>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</si>
  <si>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</si>
  <si>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</si>
  <si>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</si>
  <si>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</si>
  <si>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</si>
  <si>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</si>
  <si>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</si>
  <si>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</si>
  <si>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</si>
  <si>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</si>
  <si>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</si>
  <si>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</si>
  <si>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</si>
  <si>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</si>
  <si>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</si>
  <si>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</si>
  <si>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</si>
  <si>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</si>
  <si>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</si>
  <si>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</si>
  <si>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</si>
  <si>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</si>
  <si>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</si>
  <si>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</si>
  <si>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</si>
  <si>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</si>
  <si>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</si>
  <si>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</si>
  <si>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</si>
  <si>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</si>
  <si>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</si>
  <si>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</si>
  <si>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</si>
  <si>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</si>
  <si>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</si>
  <si>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</si>
  <si>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</si>
  <si>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</si>
  <si>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</si>
  <si>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</si>
  <si>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</si>
  <si>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</si>
  <si>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</si>
  <si>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</si>
  <si>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</si>
  <si>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</si>
  <si>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</si>
  <si>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</si>
  <si>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</si>
  <si>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</si>
  <si>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</si>
  <si>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</si>
  <si>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</si>
  <si>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</si>
  <si>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</si>
  <si>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</si>
  <si>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</si>
  <si>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</si>
  <si>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</si>
  <si>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</si>
  <si>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</si>
  <si>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</si>
  <si>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</si>
  <si>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</si>
  <si>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</si>
  <si>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</si>
  <si>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</si>
  <si>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</si>
  <si>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</si>
  <si>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</si>
  <si>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</si>
  <si>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</si>
  <si>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</si>
  <si>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</si>
  <si>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</si>
  <si>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</si>
  <si>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</si>
  <si>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</si>
  <si>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</si>
  <si>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</si>
  <si>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</si>
  <si>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</si>
  <si>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</si>
  <si>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</si>
  <si>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</si>
  <si>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</si>
  <si>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</si>
  <si>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</si>
  <si>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</si>
  <si>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</si>
  <si>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</si>
  <si>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</si>
  <si>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</si>
  <si>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</si>
  <si>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</si>
  <si>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</si>
  <si>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</si>
  <si>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</si>
  <si>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</si>
  <si>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</si>
  <si>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</si>
  <si>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</si>
  <si>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</si>
  <si>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</si>
  <si>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</si>
  <si>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</si>
  <si>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</si>
  <si>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</si>
  <si>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</si>
  <si>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</si>
  <si>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</si>
  <si>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</si>
  <si>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</si>
  <si>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</si>
  <si>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</si>
  <si>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</si>
  <si>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</si>
  <si>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</si>
  <si>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</si>
  <si>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</si>
  <si>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</si>
  <si>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</si>
  <si>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</si>
  <si>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</si>
  <si>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</si>
  <si>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</si>
  <si>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</si>
  <si>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</si>
  <si>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</si>
  <si>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</si>
  <si>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</si>
  <si>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</si>
  <si>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</si>
  <si>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</si>
  <si>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</si>
  <si>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</si>
  <si>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</si>
  <si>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</si>
  <si>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</si>
  <si>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</si>
  <si>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</si>
  <si>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</si>
  <si>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</si>
  <si>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</si>
  <si>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</si>
  <si>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</si>
  <si>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</si>
  <si>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</si>
  <si>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</si>
  <si>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</si>
  <si>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</si>
  <si>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</si>
  <si>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</si>
  <si>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</si>
  <si>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</si>
  <si>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</si>
  <si>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</si>
  <si>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</si>
  <si>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</si>
  <si>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</si>
  <si>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</si>
  <si>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</si>
  <si>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</si>
  <si>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</si>
  <si>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</si>
  <si>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</si>
  <si>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</si>
  <si>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</si>
  <si>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</si>
  <si>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</si>
  <si>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</si>
  <si>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</si>
  <si>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</si>
  <si>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</si>
  <si>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</si>
  <si>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</si>
  <si>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</si>
  <si>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</si>
  <si>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</si>
  <si>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</si>
  <si>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</si>
  <si>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</si>
  <si>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</si>
  <si>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</si>
  <si>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</si>
  <si>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</si>
  <si>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</si>
  <si>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</si>
  <si>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</si>
  <si>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</si>
  <si>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</si>
  <si>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</si>
  <si>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</si>
  <si>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</si>
  <si>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</si>
  <si>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</si>
  <si>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</si>
  <si>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</si>
  <si>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</si>
  <si>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</si>
  <si>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</si>
  <si>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</si>
  <si>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</si>
  <si>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</si>
  <si>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</si>
  <si>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</si>
  <si>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</si>
  <si>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</si>
  <si>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</si>
  <si>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</si>
  <si>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</si>
  <si>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</si>
  <si>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</si>
  <si>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</si>
  <si>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</si>
  <si>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</si>
  <si>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</si>
  <si>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</si>
  <si>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</si>
  <si>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</si>
  <si>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</si>
  <si>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</si>
  <si>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</si>
  <si>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</si>
  <si>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</si>
  <si>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</si>
  <si>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</si>
  <si>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</si>
  <si>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</si>
  <si>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</si>
  <si>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</si>
  <si>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</si>
  <si>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</si>
  <si>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</si>
  <si>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</si>
  <si>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</si>
  <si>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</si>
  <si>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</si>
  <si>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</si>
  <si>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</si>
  <si>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</si>
  <si>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</si>
  <si>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</si>
  <si>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</si>
  <si>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</si>
  <si>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</si>
  <si>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</si>
  <si>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</si>
  <si>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</si>
  <si>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</si>
  <si>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</si>
  <si>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</si>
  <si>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</si>
  <si>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</si>
  <si>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</si>
  <si>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</si>
  <si>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</si>
  <si>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</si>
  <si>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</si>
  <si>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</si>
  <si>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</si>
  <si>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</si>
  <si>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</si>
  <si>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</si>
  <si>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</si>
  <si>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</si>
  <si>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</si>
  <si>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</si>
  <si>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</si>
  <si>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</si>
  <si>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</si>
  <si>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</si>
  <si>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</si>
  <si>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</si>
  <si>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</si>
  <si>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</si>
  <si>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</si>
  <si>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</si>
  <si>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</si>
  <si>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</si>
  <si>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</si>
  <si>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</si>
  <si>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</si>
  <si>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</si>
  <si>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</si>
  <si>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</si>
  <si>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</si>
  <si>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</si>
  <si>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</si>
  <si>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</si>
  <si>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</si>
  <si>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</si>
  <si>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</si>
  <si>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</si>
  <si>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</si>
  <si>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</si>
  <si>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</si>
  <si>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</si>
  <si>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</si>
  <si>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</si>
  <si>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</si>
  <si>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</si>
  <si>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</si>
  <si>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</si>
  <si>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</si>
  <si>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</si>
  <si>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</si>
  <si>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</si>
  <si>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</si>
  <si>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</si>
  <si>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</si>
  <si>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</si>
  <si>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</si>
  <si>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</si>
  <si>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</si>
  <si>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</si>
  <si>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</si>
  <si>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</si>
  <si>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</si>
  <si>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</si>
  <si>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</si>
  <si>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</si>
  <si>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</si>
  <si>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</si>
  <si>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</si>
  <si>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</si>
  <si>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</si>
  <si>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</si>
  <si>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</si>
  <si>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</si>
  <si>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</si>
  <si>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</si>
  <si>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</si>
  <si>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</si>
  <si>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</si>
  <si>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</si>
  <si>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</si>
  <si>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</si>
  <si>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</si>
  <si>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</si>
  <si>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</si>
  <si>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</si>
  <si>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</si>
  <si>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</si>
  <si>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</si>
  <si>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</si>
  <si>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</si>
  <si>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</si>
  <si>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</si>
  <si>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</si>
  <si>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</si>
  <si>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</si>
  <si>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</si>
  <si>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</si>
  <si>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</si>
  <si>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</si>
  <si>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</si>
  <si>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</si>
  <si>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</si>
  <si>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</si>
  <si>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</si>
  <si>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</si>
  <si>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</si>
  <si>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</si>
  <si>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</si>
  <si>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</si>
  <si>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</si>
  <si>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</si>
  <si>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</si>
  <si>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</si>
  <si>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</si>
  <si>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</si>
  <si>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</si>
  <si>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</si>
  <si>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</si>
  <si>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</si>
  <si>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</si>
  <si>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</si>
  <si>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</si>
  <si>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</si>
  <si>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</si>
  <si>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</si>
  <si>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</si>
  <si>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</si>
  <si>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</si>
  <si>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</si>
  <si>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</si>
  <si>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</si>
  <si>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</si>
  <si>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</si>
  <si>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</si>
  <si>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</si>
  <si>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</si>
  <si>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</si>
  <si>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</si>
  <si>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</si>
  <si>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</si>
  <si>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</si>
  <si>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</si>
  <si>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</si>
  <si>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</si>
  <si>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</si>
  <si>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</si>
  <si>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</si>
  <si>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</si>
  <si>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</si>
  <si>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</si>
  <si>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</si>
  <si>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</si>
  <si>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</si>
  <si>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</si>
  <si>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</si>
  <si>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</si>
  <si>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</si>
  <si>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</si>
  <si>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</si>
  <si>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</si>
  <si>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</si>
  <si>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</si>
  <si>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</si>
  <si>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</si>
  <si>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</si>
  <si>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</si>
  <si>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</si>
  <si>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</si>
  <si>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</si>
  <si>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</si>
  <si>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</si>
  <si>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</si>
  <si>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</si>
  <si>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</si>
  <si>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</si>
  <si>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</si>
  <si>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</si>
  <si>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</si>
  <si>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</si>
  <si>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</si>
  <si>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</si>
  <si>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</si>
  <si>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</si>
  <si>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</si>
  <si>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</si>
  <si>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</si>
  <si>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</si>
  <si>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</si>
  <si>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</si>
  <si>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</si>
  <si>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</si>
  <si>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</si>
  <si>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</si>
  <si>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</si>
  <si>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</si>
  <si>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</si>
  <si>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</si>
  <si>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</si>
  <si>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</si>
  <si>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</si>
  <si>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</si>
  <si>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</si>
  <si>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</si>
  <si>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</si>
  <si>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</si>
  <si>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</si>
  <si>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</si>
  <si>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</si>
  <si>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</si>
  <si>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</si>
  <si>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</si>
  <si>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</si>
  <si>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</si>
  <si>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</si>
  <si>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</si>
  <si>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</si>
  <si>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</si>
  <si>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</si>
  <si>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</si>
  <si>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</si>
  <si>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</si>
  <si>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</si>
  <si>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</si>
  <si>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</si>
  <si>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</si>
  <si>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</si>
  <si>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</si>
  <si>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</si>
  <si>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</si>
  <si>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</si>
  <si>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</si>
  <si>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</si>
  <si>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</si>
  <si>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</si>
  <si>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</si>
  <si>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</si>
  <si>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</si>
  <si>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</si>
  <si>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</si>
  <si>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</si>
  <si>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</si>
  <si>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</si>
  <si>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</si>
  <si>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</si>
  <si>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</si>
  <si>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</si>
  <si>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</si>
  <si>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</si>
  <si>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</si>
  <si>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</si>
  <si>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</si>
  <si>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</si>
  <si>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</si>
  <si>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</si>
  <si>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</si>
  <si>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</si>
  <si>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</si>
  <si>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</si>
  <si>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</si>
  <si>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</si>
  <si>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</si>
  <si>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</si>
  <si>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</si>
  <si>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</si>
  <si>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</si>
  <si>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</si>
  <si>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</si>
  <si>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</si>
  <si>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</si>
  <si>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</si>
  <si>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</si>
  <si>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</si>
  <si>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</si>
  <si>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</si>
  <si>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</si>
  <si>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</si>
  <si>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</si>
  <si>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</si>
  <si>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</si>
  <si>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</si>
  <si>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</si>
  <si>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</si>
  <si>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</si>
  <si>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</si>
  <si>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</si>
  <si>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</si>
  <si>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</si>
  <si>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</si>
  <si>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</si>
  <si>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</si>
  <si>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</si>
  <si>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</si>
  <si>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</si>
  <si>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</si>
  <si>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</si>
  <si>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</si>
  <si>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</si>
  <si>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</si>
  <si>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</si>
  <si>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</si>
  <si>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</si>
  <si>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</si>
  <si>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</si>
  <si>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</si>
  <si>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</si>
  <si>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</si>
  <si>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</si>
  <si>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</si>
  <si>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</si>
  <si>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</si>
  <si>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</si>
  <si>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</si>
  <si>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</si>
  <si>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</si>
  <si>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</si>
  <si>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</si>
  <si>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</si>
  <si>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</si>
  <si>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</si>
  <si>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</si>
  <si>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</si>
  <si>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</si>
  <si>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</si>
  <si>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</si>
  <si>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</si>
  <si>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</si>
  <si>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</si>
  <si>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</si>
  <si>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</si>
  <si>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</si>
  <si>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</si>
  <si>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</si>
  <si>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</si>
  <si>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</si>
  <si>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</si>
  <si>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</si>
  <si>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</si>
  <si>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</si>
  <si>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</si>
  <si>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</si>
  <si>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</si>
  <si>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</si>
  <si>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</si>
  <si>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</si>
  <si>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</si>
  <si>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</si>
  <si>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</si>
  <si>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</si>
  <si>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</si>
  <si>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</si>
  <si>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</si>
  <si>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</si>
  <si>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</si>
  <si>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</si>
  <si>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</si>
  <si>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</si>
  <si>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</si>
  <si>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</si>
  <si>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</si>
  <si>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</si>
  <si>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</si>
  <si>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</si>
  <si>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</si>
  <si>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</si>
  <si>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</si>
  <si>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</si>
  <si>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</si>
  <si>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</si>
  <si>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</si>
  <si>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</si>
  <si>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</si>
  <si>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</si>
  <si>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</si>
  <si>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</si>
  <si>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</si>
  <si>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</si>
  <si>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</si>
  <si>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</si>
  <si>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</si>
  <si>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</si>
  <si>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</si>
  <si>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</si>
  <si>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</si>
  <si>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</si>
  <si>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</si>
  <si>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</si>
  <si>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</si>
  <si>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</si>
  <si>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</si>
  <si>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</si>
  <si>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</si>
  <si>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</si>
  <si>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</si>
  <si>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</si>
  <si>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</si>
  <si>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</si>
  <si>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</si>
  <si>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</si>
  <si>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</si>
  <si>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</si>
  <si>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</si>
  <si>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</si>
  <si>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</si>
  <si>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</si>
  <si>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</si>
  <si>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</si>
  <si>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</si>
  <si>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</si>
  <si>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</si>
  <si>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</si>
  <si>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</si>
  <si>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</si>
  <si>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</si>
  <si>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</si>
  <si>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</si>
  <si>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</si>
  <si>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</si>
  <si>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</si>
  <si>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</si>
  <si>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</si>
  <si>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</si>
  <si>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</si>
  <si>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</si>
  <si>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</si>
  <si>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</si>
  <si>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</si>
  <si>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</si>
  <si>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</si>
  <si>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</si>
  <si>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</si>
  <si>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</si>
  <si>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</si>
  <si>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</si>
  <si>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</si>
  <si>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</si>
  <si>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</si>
  <si>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</si>
  <si>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</si>
  <si>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</si>
  <si>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</si>
  <si>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</si>
  <si>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</si>
  <si>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</si>
  <si>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</si>
  <si>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</si>
  <si>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</si>
  <si>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</si>
  <si>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</si>
  <si>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</si>
  <si>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</si>
  <si>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</si>
  <si>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</si>
  <si>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</si>
  <si>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</si>
  <si>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</si>
  <si>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</si>
  <si>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</si>
  <si>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</si>
  <si>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</si>
  <si>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</si>
  <si>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</si>
  <si>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</si>
  <si>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</si>
  <si>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</si>
  <si>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</si>
  <si>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</si>
  <si>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</si>
  <si>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</si>
  <si>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</si>
  <si>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</si>
  <si>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</si>
  <si>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</si>
  <si>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</si>
  <si>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</si>
  <si>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</si>
  <si>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</si>
  <si>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</si>
  <si>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</si>
  <si>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</si>
  <si>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</si>
  <si>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</si>
  <si>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</si>
  <si>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</si>
  <si>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</si>
  <si>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</si>
  <si>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</si>
  <si>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</si>
  <si>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</si>
  <si>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</si>
  <si>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</si>
  <si>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</si>
  <si>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</si>
  <si>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</si>
  <si>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</si>
  <si>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</si>
  <si>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</si>
  <si>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</si>
  <si>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</si>
  <si>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</si>
  <si>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</si>
  <si>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</si>
  <si>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</si>
  <si>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</si>
  <si>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</si>
  <si>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</si>
  <si>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</si>
  <si>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</si>
  <si>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</si>
  <si>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</si>
  <si>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</si>
  <si>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</si>
  <si>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</si>
  <si>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</si>
  <si>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</si>
  <si>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</si>
  <si>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</si>
  <si>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</si>
  <si>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</si>
  <si>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</si>
  <si>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</si>
  <si>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</si>
  <si>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</si>
  <si>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</si>
  <si>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</si>
  <si>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</si>
  <si>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</si>
  <si>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</si>
  <si>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</si>
  <si>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</si>
  <si>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</si>
  <si>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</si>
  <si>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</si>
  <si>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</si>
  <si>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</si>
  <si>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</si>
  <si>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</si>
  <si>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</si>
  <si>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</si>
  <si>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</si>
  <si>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</si>
  <si>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</si>
  <si>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</si>
  <si>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</si>
  <si>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</si>
  <si>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</si>
  <si>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</si>
  <si>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</si>
  <si>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</si>
  <si>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</si>
  <si>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</si>
  <si>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</si>
  <si>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</si>
  <si>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</si>
  <si>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</si>
  <si>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</si>
  <si>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</si>
  <si>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</si>
  <si>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</si>
  <si>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</si>
  <si>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</si>
  <si>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</si>
  <si>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</si>
  <si>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</si>
  <si>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</si>
  <si>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</si>
  <si>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</si>
  <si>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</si>
  <si>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</si>
  <si>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</si>
  <si>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</si>
  <si>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</si>
  <si>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</si>
  <si>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</si>
  <si>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</si>
  <si>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</si>
  <si>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</si>
  <si>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</si>
  <si>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</si>
  <si>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</si>
  <si>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</si>
  <si>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</si>
  <si>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</si>
  <si>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</si>
  <si>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</si>
  <si>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</si>
  <si>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</si>
  <si>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</si>
  <si>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</si>
  <si>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</si>
  <si>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</si>
  <si>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</si>
  <si>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</si>
  <si>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</si>
  <si>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</si>
  <si>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</si>
  <si>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</si>
  <si>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</si>
  <si>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</si>
  <si>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</si>
  <si>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</si>
  <si>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</si>
  <si>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</si>
  <si>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</si>
  <si>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</si>
  <si>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</si>
  <si>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</si>
  <si>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</si>
  <si>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</si>
  <si>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</si>
  <si>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</si>
  <si>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</si>
  <si>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</si>
  <si>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</si>
  <si>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</si>
  <si>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</si>
  <si>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</si>
  <si>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</si>
  <si>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</si>
  <si>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</si>
  <si>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</si>
  <si>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</si>
  <si>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</si>
  <si>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</si>
  <si>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</si>
  <si>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</si>
  <si>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</si>
  <si>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</si>
  <si>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</si>
  <si>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</si>
  <si>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</si>
  <si>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</si>
  <si>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</si>
  <si>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</si>
  <si>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</si>
  <si>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</si>
  <si>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</si>
  <si>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</si>
  <si>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</si>
  <si>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</si>
  <si>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</si>
  <si>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</si>
  <si>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</si>
  <si>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</si>
  <si>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</si>
  <si>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</si>
  <si>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</si>
  <si>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</si>
  <si>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</si>
  <si>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</si>
  <si>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</si>
  <si>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</si>
  <si>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</si>
  <si>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</si>
  <si>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</si>
  <si>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</si>
  <si>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</si>
  <si>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</si>
  <si>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</si>
  <si>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</si>
  <si>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</si>
  <si>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</si>
  <si>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</si>
  <si>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</si>
  <si>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</si>
  <si>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</si>
  <si>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</si>
  <si>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</si>
  <si>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</si>
  <si>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</si>
  <si>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</si>
  <si>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</si>
  <si>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</si>
  <si>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</si>
  <si>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</si>
  <si>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</si>
  <si>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</si>
  <si>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</si>
  <si>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</si>
  <si>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</si>
  <si>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</si>
  <si>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</si>
  <si>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</si>
  <si>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</si>
  <si>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</si>
  <si>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</si>
  <si>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</si>
  <si>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</si>
  <si>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</si>
  <si>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</si>
  <si>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</si>
  <si>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</si>
  <si>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</si>
  <si>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</si>
  <si>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</si>
  <si>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</si>
  <si>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</si>
  <si>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</si>
  <si>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</si>
  <si>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</si>
  <si>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</si>
  <si>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</si>
  <si>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</si>
  <si>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</si>
  <si>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</si>
  <si>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</si>
  <si>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</si>
  <si>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</si>
  <si>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</si>
  <si>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</si>
  <si>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</si>
  <si>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</si>
  <si>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</si>
  <si>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</si>
  <si>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</si>
  <si>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</si>
  <si>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</si>
  <si>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</si>
  <si>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</si>
  <si>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</si>
  <si>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</si>
  <si>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</si>
  <si>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</si>
  <si>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</si>
  <si>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</si>
  <si>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</si>
  <si>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</si>
  <si>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</si>
  <si>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</si>
  <si>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</si>
  <si>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</si>
  <si>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</si>
  <si>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</si>
  <si>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</si>
  <si>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</si>
  <si>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</si>
  <si>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</si>
  <si>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</si>
  <si>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</si>
  <si>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</si>
  <si>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</si>
  <si>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</si>
  <si>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</si>
  <si>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</si>
  <si>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</si>
  <si>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</si>
  <si>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</si>
  <si>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</si>
  <si>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</si>
  <si>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</si>
  <si>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</si>
  <si>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</si>
  <si>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</si>
  <si>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</si>
  <si>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</si>
  <si>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</si>
  <si>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</si>
  <si>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</si>
  <si>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</si>
  <si>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</si>
  <si>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</si>
  <si>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</si>
  <si>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</si>
  <si>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</si>
  <si>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</si>
  <si>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</si>
  <si>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</si>
  <si>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</si>
  <si>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</si>
  <si>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</si>
  <si>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</si>
  <si>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</si>
  <si>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</si>
  <si>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</si>
  <si>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</si>
  <si>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</si>
  <si>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</si>
  <si>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</si>
  <si>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</si>
  <si>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</si>
  <si>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</si>
  <si>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</si>
  <si>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</si>
  <si>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</si>
  <si>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</si>
  <si>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</si>
  <si>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</si>
  <si>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</si>
  <si>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</si>
  <si>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</si>
  <si>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</si>
  <si>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</si>
  <si>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</si>
  <si>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</si>
  <si>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</si>
  <si>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</si>
  <si>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</si>
  <si>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</si>
  <si>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</si>
  <si>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</si>
  <si>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</si>
  <si>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</si>
  <si>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</si>
  <si>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</si>
  <si>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</si>
  <si>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</si>
  <si>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</si>
  <si>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</si>
  <si>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</si>
  <si>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</si>
  <si>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</si>
  <si>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</si>
  <si>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</si>
  <si>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</si>
  <si>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</si>
  <si>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</si>
  <si>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</si>
  <si>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</si>
  <si>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</si>
  <si>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</si>
  <si>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</si>
  <si>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</si>
  <si>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</si>
  <si>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</si>
  <si>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</si>
  <si>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</si>
  <si>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</si>
  <si>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</si>
  <si>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</si>
  <si>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</si>
  <si>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</si>
  <si>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</si>
  <si>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</si>
  <si>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</si>
  <si>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</si>
  <si>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</si>
  <si>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</si>
  <si>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</si>
  <si>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</si>
  <si>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</si>
  <si>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</si>
  <si>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</si>
  <si>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</si>
  <si>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</si>
  <si>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</si>
  <si>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</si>
  <si>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</si>
  <si>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</si>
  <si>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</si>
  <si>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</si>
  <si>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</si>
  <si>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</si>
  <si>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</si>
  <si>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</si>
  <si>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</si>
  <si>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</si>
  <si>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</si>
  <si>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</si>
  <si>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</si>
  <si>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</si>
  <si>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</si>
  <si>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</si>
  <si>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</si>
  <si>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</si>
  <si>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</si>
  <si>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</si>
  <si>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</si>
  <si>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</si>
  <si>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</si>
  <si>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</si>
  <si>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</si>
  <si>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</si>
  <si>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</si>
  <si>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</si>
  <si>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</si>
  <si>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</si>
  <si>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</si>
  <si>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</si>
  <si>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</si>
  <si>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</si>
  <si>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</si>
  <si>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</si>
  <si>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</si>
  <si>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</si>
  <si>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</si>
  <si>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</si>
  <si>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</si>
  <si>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</si>
  <si>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</si>
  <si>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</si>
  <si>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</si>
  <si>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</si>
  <si>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</si>
  <si>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</si>
  <si>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</si>
  <si>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</si>
  <si>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</si>
  <si>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</si>
  <si>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</si>
  <si>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</si>
  <si>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</si>
  <si>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</si>
  <si>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</si>
  <si>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</si>
  <si>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</si>
  <si>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</si>
  <si>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</si>
  <si>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</si>
  <si>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</si>
  <si>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</si>
  <si>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</si>
  <si>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</si>
  <si>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</si>
  <si>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</si>
  <si>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</si>
  <si>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</si>
  <si>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</si>
  <si>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</si>
  <si>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</si>
  <si>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</si>
  <si>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</si>
  <si>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</si>
  <si>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</si>
  <si>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</si>
  <si>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</si>
  <si>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</si>
  <si>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</si>
  <si>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</si>
  <si>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</si>
  <si>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</si>
  <si>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</si>
  <si>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</si>
  <si>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</si>
  <si>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</si>
  <si>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</si>
  <si>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</si>
  <si>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</si>
  <si>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</si>
  <si>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</si>
  <si>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</si>
  <si>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</si>
  <si>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</si>
  <si>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</si>
  <si>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</si>
  <si>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</si>
  <si>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</si>
  <si>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</si>
  <si>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</si>
  <si>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</si>
  <si>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</si>
  <si>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</si>
  <si>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</si>
  <si>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</si>
  <si>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</si>
  <si>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</si>
  <si>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</si>
  <si>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</si>
  <si>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</si>
  <si>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</si>
  <si>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</si>
  <si>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</si>
  <si>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</si>
  <si>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</si>
  <si>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</si>
  <si>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</si>
  <si>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</si>
  <si>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</si>
  <si>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</si>
  <si>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</si>
  <si>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</si>
  <si>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</si>
  <si>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</si>
  <si>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</si>
  <si>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</si>
  <si>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</si>
  <si>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</si>
  <si>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</si>
  <si>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</si>
  <si>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</si>
  <si>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</si>
  <si>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</si>
  <si>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</si>
  <si>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</si>
  <si>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</si>
  <si>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</si>
  <si>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</si>
  <si>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</si>
  <si>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</si>
  <si>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</si>
  <si>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</si>
  <si>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</si>
  <si>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</si>
  <si>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</si>
  <si>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</si>
  <si>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</si>
  <si>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</si>
  <si>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</si>
  <si>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</si>
  <si>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</si>
  <si>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</si>
  <si>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</si>
  <si>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</si>
  <si>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</si>
  <si>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</si>
  <si>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</si>
  <si>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</si>
  <si>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</si>
  <si>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</si>
  <si>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</si>
  <si>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</si>
  <si>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</si>
  <si>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</si>
  <si>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</si>
  <si>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</si>
  <si>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</si>
  <si>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</si>
  <si>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</si>
  <si>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</si>
  <si>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</si>
  <si>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</si>
  <si>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</si>
  <si>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</si>
  <si>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</si>
  <si>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</si>
  <si>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</si>
  <si>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</si>
  <si>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</si>
  <si>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</si>
  <si>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</si>
  <si>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</si>
  <si>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</si>
  <si>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</si>
  <si>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</si>
  <si>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</si>
  <si>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</si>
  <si>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</si>
  <si>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</si>
  <si>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</si>
  <si>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</si>
  <si>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</si>
  <si>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</si>
  <si>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</si>
  <si>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</si>
  <si>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</si>
  <si>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</si>
  <si>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</si>
  <si>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</si>
  <si>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</si>
  <si>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</si>
  <si>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</si>
  <si>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</si>
  <si>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</si>
  <si>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</si>
  <si>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</si>
  <si>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</si>
  <si>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</si>
  <si>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</si>
  <si>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</si>
  <si>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</si>
  <si>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</si>
  <si>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</si>
  <si>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</si>
  <si>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</si>
  <si>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</si>
  <si>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</si>
  <si>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</si>
  <si>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</si>
  <si>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</si>
  <si>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</si>
  <si>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</si>
  <si>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</si>
  <si>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</si>
  <si>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</si>
  <si>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</si>
  <si>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</si>
  <si>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</si>
  <si>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</si>
  <si>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</si>
  <si>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</si>
  <si>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</si>
  <si>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</si>
  <si>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</si>
  <si>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</si>
  <si>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</si>
  <si>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</si>
  <si>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</si>
  <si>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</si>
  <si>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</si>
  <si>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</si>
  <si>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</si>
  <si>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</si>
  <si>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</si>
  <si>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</si>
  <si>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</si>
  <si>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</si>
  <si>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</si>
  <si>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</si>
  <si>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</si>
  <si>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</si>
  <si>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</si>
  <si>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</si>
  <si>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</si>
  <si>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</si>
  <si>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</si>
  <si>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</si>
  <si>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</si>
  <si>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</si>
  <si>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</si>
  <si>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</si>
  <si>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</si>
  <si>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</si>
  <si>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</si>
  <si>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</si>
  <si>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</si>
  <si>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</si>
  <si>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</si>
  <si>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</si>
  <si>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</si>
  <si>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</si>
  <si>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</si>
  <si>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</si>
  <si>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</si>
  <si>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</si>
  <si>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</si>
  <si>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</si>
  <si>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</si>
  <si>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</si>
  <si>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</si>
  <si>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</si>
  <si>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</si>
  <si>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</si>
  <si>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</si>
  <si>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</si>
  <si>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</si>
  <si>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</si>
  <si>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</si>
  <si>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</si>
  <si>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</si>
  <si>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</si>
  <si>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</si>
  <si>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</si>
  <si>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</si>
  <si>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</si>
  <si>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</si>
  <si>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</si>
  <si>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</si>
  <si>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</si>
  <si>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</si>
  <si>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</si>
  <si>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</si>
  <si>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</si>
  <si>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</si>
  <si>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</si>
  <si>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</si>
  <si>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</si>
  <si>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</si>
  <si>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</si>
  <si>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</si>
  <si>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</si>
  <si>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</si>
  <si>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</si>
  <si>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</si>
  <si>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</si>
  <si>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</si>
  <si>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</si>
  <si>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</si>
  <si>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</si>
  <si>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</si>
  <si>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</si>
  <si>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</si>
  <si>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</si>
  <si>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</si>
  <si>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</si>
  <si>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</si>
  <si>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</si>
  <si>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</si>
  <si>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</si>
  <si>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</si>
  <si>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</si>
  <si>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</si>
  <si>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</si>
  <si>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</si>
  <si>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</si>
  <si>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</si>
  <si>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</si>
  <si>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</si>
  <si>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</si>
  <si>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</si>
  <si>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</si>
  <si>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</si>
  <si>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</si>
  <si>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</si>
  <si>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</si>
  <si>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</si>
  <si>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</si>
  <si>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</si>
  <si>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</si>
  <si>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</si>
  <si>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</si>
  <si>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</si>
  <si>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</si>
  <si>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</si>
  <si>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</si>
  <si>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</si>
  <si>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</si>
  <si>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</si>
  <si>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</si>
  <si>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</si>
  <si>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</si>
  <si>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</si>
  <si>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</si>
  <si>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</si>
  <si>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</si>
  <si>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</si>
  <si>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</si>
  <si>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</si>
  <si>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</si>
  <si>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</si>
  <si>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</si>
  <si>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</si>
  <si>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</si>
  <si>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</si>
  <si>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</si>
  <si>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</si>
  <si>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</si>
  <si>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</si>
  <si>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</si>
  <si>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</si>
  <si>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</si>
  <si>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</si>
  <si>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</si>
  <si>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</si>
  <si>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</si>
  <si>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</si>
  <si>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</si>
  <si>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</si>
  <si>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</si>
  <si>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</si>
  <si>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</si>
  <si>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</si>
  <si>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</si>
  <si>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</si>
  <si>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</si>
  <si>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</si>
  <si>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</si>
  <si>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</si>
  <si>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</si>
  <si>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</si>
  <si>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</si>
  <si>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</si>
  <si>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</si>
  <si>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</si>
  <si>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</si>
  <si>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</si>
  <si>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</si>
  <si>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</si>
  <si>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</si>
  <si>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</si>
  <si>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</si>
  <si>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</si>
  <si>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</si>
  <si>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</si>
  <si>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</si>
  <si>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</si>
  <si>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</si>
  <si>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</si>
  <si>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</si>
  <si>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</si>
  <si>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</si>
  <si>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</si>
  <si>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</si>
  <si>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</si>
  <si>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</si>
  <si>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</si>
  <si>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</si>
  <si>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</si>
  <si>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</si>
  <si>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</si>
  <si>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</si>
  <si>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</si>
  <si>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</si>
  <si>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</si>
  <si>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</si>
  <si>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</si>
  <si>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</si>
  <si>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</si>
  <si>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</si>
  <si>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</si>
  <si>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</si>
  <si>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</si>
  <si>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</si>
  <si>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</si>
  <si>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</si>
  <si>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</si>
  <si>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</si>
  <si>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</si>
  <si>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</si>
  <si>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</si>
  <si>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</si>
  <si>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</si>
  <si>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</si>
  <si>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</si>
  <si>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</si>
  <si>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</si>
  <si>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</si>
  <si>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</si>
  <si>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</si>
  <si>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</si>
  <si>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</si>
  <si>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</si>
  <si>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</si>
  <si>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</si>
  <si>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</si>
  <si>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</si>
  <si>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</si>
  <si>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</si>
  <si>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</si>
  <si>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</si>
  <si>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</si>
  <si>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</si>
  <si>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</si>
  <si>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</si>
  <si>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</si>
  <si>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</si>
  <si>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</si>
  <si>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</si>
  <si>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</si>
  <si>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</si>
  <si>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</si>
  <si>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</si>
  <si>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</si>
  <si>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</si>
  <si>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</si>
  <si>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</si>
  <si>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</si>
  <si>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</si>
  <si>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</si>
  <si>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</si>
  <si>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</si>
  <si>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</si>
  <si>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</si>
  <si>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</si>
  <si>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</si>
  <si>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</si>
  <si>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</si>
  <si>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</si>
  <si>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</si>
  <si>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</si>
  <si>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</si>
  <si>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</si>
  <si>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</si>
  <si>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</si>
  <si>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</si>
  <si>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</si>
  <si>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</si>
  <si>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</si>
  <si>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</si>
  <si>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</si>
  <si>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</si>
  <si>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</si>
  <si>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</si>
  <si>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</si>
  <si>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</si>
  <si>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</si>
  <si>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</si>
  <si>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</si>
  <si>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</si>
  <si>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</si>
  <si>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</si>
  <si>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</si>
  <si>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</si>
  <si>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</si>
  <si>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</si>
  <si>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</si>
  <si>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</si>
  <si>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</si>
  <si>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</si>
  <si>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</si>
  <si>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</si>
  <si>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</si>
  <si>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</si>
  <si>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</si>
  <si>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</si>
  <si>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</si>
  <si>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</si>
  <si>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</si>
  <si>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</si>
  <si>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</si>
  <si>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</si>
  <si>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</si>
  <si>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</si>
  <si>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</si>
  <si>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</si>
  <si>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</si>
  <si>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</si>
  <si>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</si>
  <si>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</si>
  <si>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</si>
  <si>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</si>
  <si>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</si>
  <si>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</si>
  <si>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</si>
  <si>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</si>
  <si>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</si>
  <si>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</si>
  <si>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</si>
  <si>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</si>
  <si>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</si>
  <si>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</si>
  <si>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</si>
  <si>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</si>
  <si>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</si>
  <si>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</si>
  <si>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</si>
  <si>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</si>
  <si>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</si>
  <si>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</si>
  <si>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</si>
  <si>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</si>
  <si>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</si>
  <si>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</si>
  <si>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</si>
  <si>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</si>
  <si>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</si>
  <si>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</si>
  <si>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</si>
  <si>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</si>
  <si>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</si>
  <si>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</si>
  <si>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</si>
  <si>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</si>
  <si>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</si>
  <si>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</si>
  <si>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</si>
  <si>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</si>
  <si>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</si>
  <si>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</si>
  <si>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</si>
  <si>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</si>
  <si>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</si>
  <si>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</si>
  <si>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</si>
  <si>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</si>
  <si>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</si>
  <si>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</si>
  <si>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</si>
  <si>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</si>
  <si>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</si>
  <si>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</si>
  <si>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</si>
  <si>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</si>
  <si>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</si>
  <si>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</si>
  <si>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</si>
  <si>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</si>
  <si>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</si>
  <si>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</si>
  <si>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</si>
  <si>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</si>
  <si>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</si>
  <si>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</si>
  <si>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</si>
  <si>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</si>
  <si>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</si>
  <si>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</si>
  <si>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</si>
  <si>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</si>
  <si>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</si>
  <si>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</si>
  <si>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</si>
  <si>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</si>
  <si>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</si>
  <si>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</si>
  <si>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</si>
  <si>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</si>
  <si>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</si>
  <si>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</si>
  <si>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</si>
  <si>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</si>
  <si>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</si>
  <si>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</si>
  <si>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</si>
  <si>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</si>
  <si>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</si>
  <si>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</si>
  <si>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</si>
  <si>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</si>
  <si>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</si>
  <si>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</si>
  <si>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</si>
  <si>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</si>
  <si>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</si>
  <si>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</si>
  <si>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</si>
  <si>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</si>
  <si>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</si>
  <si>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</si>
  <si>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</si>
  <si>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</si>
  <si>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</si>
  <si>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</si>
  <si>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</si>
  <si>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</si>
  <si>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</si>
  <si>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</si>
  <si>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</si>
  <si>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</si>
  <si>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</si>
  <si>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</si>
  <si>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</si>
  <si>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</si>
  <si>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</si>
  <si>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</si>
  <si>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</si>
  <si>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</si>
  <si>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</si>
  <si>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</si>
  <si>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</si>
  <si>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</si>
  <si>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</si>
  <si>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</si>
  <si>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</si>
  <si>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</si>
  <si>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</si>
  <si>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</si>
  <si>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</si>
  <si>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</si>
  <si>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</si>
  <si>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</si>
  <si>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</si>
  <si>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</si>
  <si>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</si>
  <si>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</si>
  <si>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</si>
  <si>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</si>
  <si>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</si>
  <si>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</si>
  <si>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</si>
  <si>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</si>
  <si>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</si>
  <si>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</si>
  <si>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</si>
  <si>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</si>
  <si>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</si>
  <si>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</si>
  <si>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</si>
  <si>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</si>
  <si>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</si>
  <si>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</si>
  <si>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</si>
  <si>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</si>
  <si>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</si>
  <si>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</si>
  <si>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</si>
  <si>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</si>
  <si>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</si>
  <si>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</si>
  <si>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</si>
  <si>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</si>
  <si>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</si>
  <si>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</si>
  <si>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</si>
  <si>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</si>
  <si>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</si>
  <si>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</si>
  <si>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</si>
  <si>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</si>
  <si>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</si>
  <si>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</si>
  <si>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</si>
  <si>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</si>
  <si>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</si>
  <si>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</si>
  <si>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</si>
  <si>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</si>
  <si>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</si>
  <si>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</si>
  <si>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</si>
  <si>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</si>
  <si>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</si>
  <si>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</si>
  <si>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</si>
  <si>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</si>
  <si>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</si>
  <si>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</si>
  <si>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</si>
  <si>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</si>
  <si>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</si>
  <si>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</si>
  <si>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</si>
  <si>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</si>
  <si>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</si>
  <si>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</si>
  <si>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</si>
  <si>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</si>
  <si>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</si>
  <si>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</si>
  <si>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</si>
  <si>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</si>
  <si>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</si>
  <si>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</si>
  <si>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</si>
  <si>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</si>
  <si>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</si>
  <si>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</si>
  <si>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</si>
  <si>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</si>
  <si>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</si>
  <si>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</si>
  <si>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</si>
  <si>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</si>
  <si>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</si>
  <si>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</si>
  <si>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</si>
  <si>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</si>
  <si>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</si>
  <si>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</si>
  <si>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</si>
  <si>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</si>
  <si>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</si>
  <si>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</si>
  <si>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</si>
  <si>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</si>
  <si>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</si>
  <si>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</si>
  <si>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</si>
  <si>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</si>
  <si>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</si>
  <si>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</si>
  <si>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</si>
  <si>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</si>
  <si>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</si>
  <si>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</si>
  <si>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</si>
  <si>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</si>
  <si>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</si>
  <si>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</si>
  <si>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</si>
  <si>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</si>
  <si>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</si>
  <si>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</si>
  <si>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</si>
  <si>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</si>
  <si>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</si>
  <si>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</si>
  <si>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</si>
  <si>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</si>
  <si>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</si>
  <si>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</si>
  <si>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</si>
  <si>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</si>
  <si>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</si>
  <si>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</si>
  <si>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</si>
  <si>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</si>
  <si>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</si>
  <si>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</si>
  <si>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</si>
  <si>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</si>
  <si>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</si>
  <si>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</si>
  <si>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</si>
  <si>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</si>
  <si>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</si>
  <si>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</si>
  <si>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</si>
  <si>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</si>
  <si>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</si>
  <si>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</si>
  <si>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</si>
  <si>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</si>
  <si>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</si>
  <si>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</si>
  <si>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</si>
  <si>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</si>
  <si>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</si>
  <si>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</si>
  <si>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</si>
  <si>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</si>
  <si>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</si>
  <si>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</si>
  <si>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</si>
  <si>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</si>
  <si>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</si>
  <si>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</si>
  <si>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</si>
  <si>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</si>
  <si>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</si>
  <si>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</si>
  <si>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</si>
  <si>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</si>
  <si>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</si>
  <si>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</si>
  <si>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</si>
  <si>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</si>
  <si>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</si>
  <si>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</si>
  <si>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</si>
  <si>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</si>
  <si>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</si>
  <si>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</si>
  <si>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</si>
  <si>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</si>
  <si>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</si>
  <si>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</si>
  <si>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</si>
  <si>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</si>
  <si>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</si>
  <si>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</si>
  <si>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</si>
  <si>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</si>
  <si>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</si>
  <si>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</si>
  <si>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</si>
  <si>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</si>
  <si>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</si>
  <si>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</si>
  <si>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</si>
  <si>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</si>
  <si>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</si>
  <si>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</si>
  <si>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</si>
  <si>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</si>
  <si>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</si>
  <si>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</si>
  <si>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</si>
  <si>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</si>
  <si>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</si>
  <si>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</si>
  <si>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</si>
  <si>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</si>
  <si>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</si>
  <si>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</si>
  <si>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</si>
  <si>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</si>
  <si>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</si>
  <si>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</si>
  <si>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</si>
  <si>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</si>
  <si>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</si>
  <si>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</si>
  <si>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</si>
  <si>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</si>
  <si>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</si>
  <si>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</si>
  <si>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</si>
  <si>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</si>
  <si>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</si>
  <si>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</si>
  <si>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</si>
  <si>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</si>
  <si>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</si>
  <si>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</si>
  <si>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</si>
  <si>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</si>
  <si>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</si>
  <si>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</si>
  <si>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</si>
  <si>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</si>
  <si>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</si>
  <si>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</si>
  <si>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</si>
  <si>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</si>
  <si>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</si>
  <si>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</si>
  <si>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</si>
  <si>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</si>
  <si>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</si>
  <si>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</si>
  <si>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</si>
  <si>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</si>
  <si>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</si>
  <si>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</si>
  <si>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</si>
  <si>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</si>
  <si>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</si>
  <si>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</si>
  <si>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</si>
  <si>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</si>
  <si>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</si>
  <si>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</si>
  <si>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</si>
  <si>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</si>
  <si>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</si>
  <si>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</si>
  <si>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</si>
  <si>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</si>
  <si>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</si>
  <si>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</si>
  <si>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</si>
  <si>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</si>
  <si>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</si>
  <si>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</si>
  <si>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</si>
  <si>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</si>
  <si>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</si>
  <si>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</si>
  <si>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</si>
  <si>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</si>
  <si>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</si>
  <si>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</si>
  <si>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</si>
  <si>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</si>
  <si>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</si>
  <si>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</si>
  <si>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</si>
  <si>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</si>
  <si>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</si>
  <si>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</si>
  <si>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</si>
  <si>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</si>
  <si>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</si>
  <si>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</si>
  <si>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</si>
  <si>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</si>
  <si>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</si>
  <si>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</si>
  <si>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</si>
  <si>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</si>
  <si>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</si>
  <si>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</si>
  <si>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</si>
  <si>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</si>
  <si>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</si>
  <si>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</si>
  <si>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</si>
  <si>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</si>
  <si>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</si>
  <si>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</si>
  <si>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</si>
  <si>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</si>
  <si>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</si>
  <si>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</si>
  <si>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</si>
  <si>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</si>
  <si>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</si>
  <si>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</si>
  <si>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</si>
  <si>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</si>
  <si>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</si>
  <si>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</si>
  <si>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</si>
  <si>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</si>
  <si>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</si>
  <si>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</si>
  <si>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</si>
  <si>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</si>
  <si>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</si>
  <si>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</si>
  <si>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</si>
  <si>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</si>
  <si>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</si>
  <si>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</si>
  <si>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</si>
  <si>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</si>
  <si>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</si>
  <si>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</si>
  <si>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</si>
  <si>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</si>
  <si>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</si>
  <si>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</si>
  <si>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</si>
  <si>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</si>
  <si>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</si>
  <si>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</si>
  <si>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</si>
  <si>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</si>
  <si>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</si>
  <si>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</si>
  <si>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</si>
  <si>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</si>
  <si>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</si>
  <si>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</si>
  <si>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</si>
  <si>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</si>
  <si>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</si>
  <si>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</si>
  <si>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</si>
  <si>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</si>
  <si>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</si>
  <si>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</si>
  <si>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</si>
  <si>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</si>
  <si>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</si>
  <si>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</si>
  <si>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</si>
  <si>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</si>
  <si>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</si>
  <si>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</si>
  <si>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</si>
  <si>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</si>
  <si>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</si>
  <si>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</si>
  <si>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</si>
  <si>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</si>
  <si>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</si>
  <si>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</si>
  <si>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</si>
  <si>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</si>
  <si>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</si>
  <si>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</si>
  <si>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</si>
  <si>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</si>
  <si>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</si>
  <si>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</si>
  <si>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</si>
  <si>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</si>
  <si>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</si>
  <si>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</si>
  <si>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</si>
  <si>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</si>
  <si>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</si>
  <si>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</si>
  <si>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</si>
  <si>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</si>
  <si>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</si>
  <si>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</si>
  <si>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</si>
  <si>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</si>
  <si>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</si>
  <si>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</si>
  <si>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</si>
  <si>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</si>
  <si>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</si>
  <si>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</si>
  <si>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</si>
  <si>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</si>
  <si>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</si>
  <si>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</si>
  <si>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</si>
  <si>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</si>
  <si>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</si>
  <si>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</si>
  <si>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</si>
  <si>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</si>
  <si>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</si>
  <si>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</si>
  <si>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</si>
  <si>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</si>
  <si>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</si>
  <si>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</si>
  <si>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</si>
  <si>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</si>
  <si>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</si>
  <si>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</si>
  <si>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</si>
  <si>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</si>
  <si>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</si>
  <si>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</si>
  <si>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</si>
  <si>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</si>
  <si>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</si>
  <si>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</si>
  <si>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</si>
  <si>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</si>
  <si>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</si>
  <si>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</si>
  <si>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</si>
  <si>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</si>
  <si>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</si>
  <si>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</si>
  <si>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</si>
  <si>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</si>
  <si>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</si>
  <si>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</si>
  <si>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</si>
  <si>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</si>
  <si>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</si>
  <si>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</si>
  <si>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</si>
  <si>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</si>
  <si>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</si>
  <si>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</si>
  <si>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</si>
  <si>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</si>
  <si>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</si>
  <si>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</si>
  <si>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</si>
  <si>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</si>
  <si>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</si>
  <si>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</si>
  <si>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</si>
  <si>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</si>
  <si>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</si>
  <si>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</si>
  <si>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</si>
  <si>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</si>
  <si>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</si>
  <si>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</si>
  <si>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</si>
  <si>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</si>
  <si>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</si>
  <si>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</si>
  <si>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</si>
  <si>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</si>
  <si>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</si>
  <si>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</si>
  <si>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</si>
  <si>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</si>
  <si>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</si>
  <si>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</si>
  <si>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</si>
  <si>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</si>
  <si>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</si>
  <si>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</si>
  <si>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</si>
  <si>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</si>
  <si>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</si>
  <si>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</si>
  <si>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</si>
  <si>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</si>
  <si>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</si>
  <si>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</si>
  <si>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</si>
  <si>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</si>
  <si>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</si>
  <si>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</si>
  <si>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</si>
  <si>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</si>
  <si>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</si>
  <si>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</si>
  <si>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</si>
  <si>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</si>
  <si>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</si>
  <si>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</si>
  <si>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</si>
  <si>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</si>
  <si>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</si>
  <si>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</si>
  <si>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</si>
  <si>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</si>
  <si>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</si>
  <si>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</si>
  <si>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</si>
  <si>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</si>
  <si>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</si>
  <si>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</si>
  <si>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</si>
  <si>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</si>
  <si>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</si>
  <si>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</si>
  <si>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</si>
  <si>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</si>
  <si>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</si>
  <si>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</si>
  <si>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</si>
  <si>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</si>
  <si>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</si>
  <si>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</si>
  <si>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</si>
  <si>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</si>
  <si>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</si>
  <si>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</si>
  <si>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</si>
  <si>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</si>
  <si>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</si>
  <si>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</si>
  <si>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</si>
  <si>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</si>
  <si>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</si>
  <si>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</si>
  <si>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</si>
  <si>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</si>
  <si>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</si>
  <si>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</si>
  <si>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</si>
  <si>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</si>
  <si>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</si>
  <si>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</si>
  <si>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</si>
  <si>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</si>
  <si>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</si>
  <si>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</si>
  <si>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</si>
  <si>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</si>
  <si>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</si>
  <si>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</si>
  <si>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</si>
  <si>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</si>
  <si>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</si>
  <si>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</si>
  <si>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</si>
  <si>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</si>
  <si>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</si>
  <si>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</si>
  <si>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</si>
  <si>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</si>
  <si>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</si>
  <si>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</si>
  <si>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</si>
  <si>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</si>
  <si>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</si>
  <si>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</si>
  <si>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</si>
  <si>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</si>
  <si>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</si>
  <si>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</si>
  <si>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</si>
  <si>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</si>
  <si>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</si>
  <si>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</si>
  <si>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</si>
  <si>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</si>
  <si>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</si>
  <si>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</si>
  <si>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</si>
  <si>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</si>
  <si>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</si>
  <si>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</si>
  <si>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</si>
  <si>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</si>
  <si>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</si>
  <si>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</si>
  <si>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</si>
  <si>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</si>
  <si>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</si>
  <si>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</si>
  <si>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</si>
  <si>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</si>
  <si>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</si>
  <si>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</si>
  <si>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</si>
  <si>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</si>
  <si>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</si>
  <si>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</si>
  <si>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</si>
  <si>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</si>
  <si>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</si>
  <si>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</si>
  <si>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</si>
  <si>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</si>
  <si>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</si>
  <si>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</si>
  <si>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</si>
  <si>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</si>
  <si>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</si>
  <si>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</si>
  <si>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</si>
  <si>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</si>
  <si>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</si>
  <si>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</si>
  <si>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</si>
  <si>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</si>
  <si>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</si>
  <si>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</si>
  <si>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</si>
  <si>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</si>
  <si>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</si>
  <si>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</si>
  <si>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</si>
  <si>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</si>
  <si>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</si>
  <si>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</si>
  <si>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</si>
  <si>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</si>
  <si>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</si>
  <si>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</si>
  <si>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</si>
  <si>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</si>
  <si>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</si>
  <si>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</si>
  <si>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</si>
  <si>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</si>
  <si>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</si>
  <si>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</si>
  <si>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</si>
  <si>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</si>
  <si>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</si>
  <si>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</si>
  <si>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</si>
  <si>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</si>
  <si>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</si>
  <si>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</si>
  <si>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</si>
  <si>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</si>
  <si>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</si>
  <si>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</si>
  <si>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</si>
  <si>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</si>
  <si>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</si>
  <si>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</si>
  <si>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</si>
  <si>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</si>
  <si>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</si>
  <si>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</si>
  <si>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</si>
  <si>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</si>
  <si>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</si>
  <si>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</si>
  <si>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</si>
  <si>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</si>
  <si>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</si>
  <si>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</si>
  <si>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</si>
  <si>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</si>
  <si>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</si>
  <si>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</si>
  <si>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</si>
  <si>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</si>
  <si>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</si>
  <si>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</si>
  <si>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</si>
  <si>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</si>
  <si>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</si>
  <si>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</si>
  <si>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</si>
  <si>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</si>
  <si>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</si>
  <si>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</si>
  <si>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</si>
  <si>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</si>
  <si>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</si>
  <si>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</si>
  <si>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</si>
  <si>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</si>
  <si>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</si>
  <si>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</si>
  <si>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</si>
  <si>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</si>
  <si>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</si>
  <si>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</si>
  <si>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</si>
  <si>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</si>
  <si>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</si>
  <si>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</si>
  <si>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</si>
  <si>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</si>
  <si>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</si>
  <si>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</si>
  <si>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</si>
  <si>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</si>
  <si>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</si>
  <si>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</si>
  <si>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</si>
  <si>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</si>
  <si>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</si>
  <si>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</si>
  <si>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</si>
  <si>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</si>
  <si>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</si>
  <si>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</si>
  <si>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</si>
  <si>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</si>
  <si>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</si>
  <si>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</si>
  <si>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</si>
  <si>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</si>
  <si>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</si>
  <si>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</si>
  <si>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</si>
  <si>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</si>
  <si>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</si>
  <si>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</si>
  <si>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</si>
  <si>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</si>
  <si>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</si>
  <si>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</si>
  <si>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</si>
  <si>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</si>
  <si>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</si>
  <si>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</si>
  <si>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</si>
  <si>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</si>
  <si>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</si>
  <si>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</si>
  <si>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</si>
  <si>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</si>
  <si>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</si>
  <si>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</si>
  <si>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</si>
  <si>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</si>
  <si>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</si>
  <si>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</si>
  <si>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</si>
  <si>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</si>
  <si>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</si>
  <si>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</si>
  <si>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</si>
  <si>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</si>
  <si>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</si>
  <si>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</si>
  <si>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</si>
  <si>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</si>
  <si>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</si>
  <si>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</si>
  <si>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</si>
  <si>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</si>
  <si>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</si>
  <si>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</si>
  <si>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</si>
  <si>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</si>
  <si>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</si>
  <si>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</si>
  <si>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</si>
  <si>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</si>
  <si>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</si>
  <si>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</si>
  <si>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</si>
  <si>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</si>
  <si>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</si>
  <si>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</si>
  <si>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</si>
  <si>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</si>
  <si>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</si>
  <si>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</si>
  <si>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</si>
  <si>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</si>
  <si>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</si>
  <si>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</si>
  <si>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</si>
  <si>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</si>
  <si>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</si>
  <si>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</si>
  <si>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</si>
  <si>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</si>
  <si>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</si>
  <si>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</si>
  <si>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</si>
  <si>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</si>
  <si>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</si>
  <si>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</si>
  <si>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</si>
  <si>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</si>
  <si>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</si>
  <si>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</si>
  <si>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</si>
  <si>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</si>
  <si>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</si>
  <si>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</si>
  <si>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</si>
  <si>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</si>
  <si>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</si>
  <si>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</si>
  <si>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</si>
  <si>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</si>
  <si>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</si>
  <si>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</si>
  <si>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</si>
  <si>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</si>
  <si>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</si>
  <si>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</si>
  <si>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</si>
  <si>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</si>
  <si>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</si>
  <si>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</si>
  <si>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</si>
  <si>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</si>
  <si>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</si>
  <si>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</si>
  <si>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</si>
  <si>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</si>
  <si>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</si>
  <si>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</si>
  <si>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</si>
  <si>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</si>
  <si>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</si>
  <si>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</si>
  <si>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</si>
  <si>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</si>
  <si>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</si>
  <si>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</si>
  <si>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</si>
  <si>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</si>
  <si>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</si>
  <si>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</si>
  <si>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</si>
  <si>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</si>
  <si>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</si>
  <si>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</si>
  <si>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</si>
  <si>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</si>
  <si>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</si>
  <si>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</si>
  <si>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</si>
  <si>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</si>
  <si>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</si>
  <si>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</si>
  <si>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</si>
  <si>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</si>
  <si>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</si>
  <si>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</si>
  <si>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</si>
  <si>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</si>
  <si>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</si>
  <si>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</si>
  <si>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</si>
  <si>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</si>
  <si>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</si>
  <si>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</si>
  <si>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</si>
  <si>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</si>
  <si>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</si>
  <si>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</si>
  <si>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</si>
  <si>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</si>
  <si>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</si>
  <si>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</si>
  <si>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</si>
  <si>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</si>
  <si>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</si>
  <si>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</si>
  <si>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</si>
  <si>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</si>
  <si>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</si>
  <si>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</si>
  <si>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</si>
  <si>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</si>
  <si>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</si>
  <si>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</si>
  <si>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</si>
  <si>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</si>
  <si>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</si>
  <si>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</si>
  <si>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</si>
  <si>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</si>
  <si>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</si>
  <si>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</si>
  <si>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</si>
  <si>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</si>
  <si>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</si>
  <si>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</si>
  <si>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</si>
  <si>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</si>
  <si>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</si>
  <si>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</si>
  <si>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</si>
  <si>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</si>
  <si>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</si>
  <si>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</si>
  <si>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</si>
  <si>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</si>
  <si>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</si>
  <si>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</si>
  <si>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</si>
  <si>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</si>
  <si>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</si>
  <si>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</si>
  <si>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</si>
  <si>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</si>
  <si>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</si>
  <si>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</si>
  <si>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</si>
  <si>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</si>
  <si>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</si>
  <si>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</si>
  <si>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</si>
  <si>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</si>
  <si>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</si>
  <si>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</si>
  <si>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</si>
  <si>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</si>
  <si>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</si>
  <si>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</si>
  <si>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</si>
  <si>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</si>
  <si>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</si>
  <si>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</si>
  <si>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</si>
  <si>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</si>
  <si>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</si>
  <si>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</si>
  <si>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</si>
  <si>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</si>
  <si>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</si>
  <si>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</si>
  <si>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</si>
  <si>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</si>
  <si>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</si>
  <si>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</si>
  <si>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</si>
  <si>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</si>
  <si>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</si>
  <si>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</si>
  <si>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</si>
  <si>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</si>
  <si>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</si>
  <si>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</si>
  <si>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</si>
  <si>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</si>
  <si>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</si>
  <si>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</si>
  <si>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</si>
  <si>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</si>
  <si>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</si>
  <si>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</si>
  <si>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</si>
  <si>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</si>
  <si>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</si>
  <si>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</si>
  <si>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</si>
  <si>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</si>
  <si>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</si>
  <si>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</si>
  <si>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</si>
  <si>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</si>
  <si>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</si>
  <si>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</si>
  <si>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</si>
  <si>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</si>
  <si>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</si>
  <si>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</si>
  <si>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</si>
  <si>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</si>
  <si>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</si>
  <si>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</si>
  <si>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</si>
  <si>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</si>
  <si>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</si>
  <si>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</si>
  <si>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</si>
  <si>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</si>
  <si>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</si>
  <si>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</si>
  <si>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</si>
  <si>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</si>
  <si>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</si>
  <si>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</si>
  <si>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</si>
  <si>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</si>
  <si>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</si>
  <si>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</si>
  <si>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</si>
  <si>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</si>
  <si>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</si>
  <si>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</si>
  <si>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</si>
  <si>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</si>
  <si>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</si>
  <si>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</si>
  <si>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</si>
  <si>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</si>
  <si>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</si>
  <si>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</si>
  <si>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</si>
  <si>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</si>
  <si>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</si>
  <si>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</si>
  <si>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</si>
  <si>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</si>
  <si>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</si>
  <si>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</si>
  <si>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</si>
  <si>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</si>
  <si>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</si>
  <si>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</si>
  <si>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</si>
  <si>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</si>
  <si>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</si>
  <si>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</si>
  <si>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</si>
  <si>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</si>
  <si>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</si>
  <si>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</si>
  <si>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</si>
  <si>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</si>
  <si>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</si>
  <si>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</si>
  <si>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</si>
  <si>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</si>
  <si>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</si>
  <si>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</si>
  <si>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</si>
  <si>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</si>
  <si>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</si>
  <si>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</si>
  <si>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</si>
  <si>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</si>
  <si>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</si>
  <si>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</si>
  <si>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</si>
  <si>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</si>
  <si>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</si>
  <si>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</si>
  <si>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</si>
  <si>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</si>
  <si>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</si>
  <si>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</si>
  <si>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</si>
  <si>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</si>
  <si>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</si>
  <si>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</si>
  <si>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</si>
  <si>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</si>
  <si>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</si>
  <si>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</si>
  <si>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</si>
  <si>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</si>
  <si>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</si>
  <si>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</si>
  <si>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</si>
  <si>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</si>
  <si>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</si>
  <si>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</si>
  <si>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</si>
  <si>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</si>
  <si>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</si>
  <si>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</si>
  <si>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</si>
  <si>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</si>
  <si>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</si>
  <si>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</si>
  <si>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</si>
  <si>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</si>
  <si>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</si>
  <si>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</si>
  <si>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</si>
  <si>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</si>
  <si>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</si>
  <si>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</si>
  <si>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</si>
  <si>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</si>
  <si>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</si>
  <si>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</si>
  <si>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</si>
  <si>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</si>
  <si>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</si>
  <si>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</si>
  <si>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</si>
  <si>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</si>
  <si>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</si>
  <si>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</si>
  <si>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</si>
  <si>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</si>
  <si>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</si>
  <si>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</si>
  <si>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</si>
  <si>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</si>
  <si>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</si>
  <si>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</si>
  <si>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</si>
  <si>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</si>
  <si>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</si>
  <si>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</si>
  <si>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</si>
  <si>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</si>
  <si>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</si>
  <si>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</si>
  <si>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</si>
  <si>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</si>
  <si>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</si>
  <si>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</si>
  <si>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</si>
  <si>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</si>
  <si>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</si>
  <si>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</si>
  <si>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</si>
  <si>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</si>
  <si>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</si>
  <si>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</si>
  <si>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</si>
  <si>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</si>
  <si>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</si>
  <si>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</si>
  <si>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</si>
  <si>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</si>
  <si>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</si>
  <si>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</si>
  <si>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</si>
  <si>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</si>
  <si>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</si>
  <si>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</si>
  <si>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</si>
  <si>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</si>
  <si>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</si>
  <si>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</si>
  <si>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</si>
  <si>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</si>
  <si>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</si>
  <si>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</si>
  <si>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</si>
  <si>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</si>
  <si>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</si>
  <si>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</si>
  <si>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</si>
  <si>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</si>
  <si>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</si>
  <si>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</si>
  <si>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</si>
  <si>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</si>
  <si>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</si>
  <si>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</si>
  <si>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</si>
  <si>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</si>
  <si>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</si>
  <si>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</si>
  <si>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</si>
  <si>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</si>
  <si>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</si>
  <si>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</si>
  <si>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</si>
  <si>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</si>
  <si>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</si>
  <si>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</si>
  <si>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</si>
  <si>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</si>
  <si>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</si>
  <si>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</si>
  <si>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</si>
  <si>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</si>
  <si>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</si>
  <si>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</si>
  <si>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</si>
  <si>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</si>
  <si>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</si>
  <si>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</si>
  <si>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</si>
  <si>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</si>
  <si>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</si>
  <si>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</si>
  <si>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</si>
  <si>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</si>
  <si>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</si>
  <si>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</si>
  <si>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</si>
  <si>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</si>
  <si>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</si>
  <si>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</si>
  <si>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</si>
  <si>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</si>
  <si>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</si>
  <si>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</si>
  <si>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</si>
  <si>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</si>
  <si>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</si>
  <si>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</si>
  <si>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</si>
  <si>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</si>
  <si>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</si>
  <si>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</si>
  <si>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</si>
  <si>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</si>
  <si>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</si>
  <si>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</si>
  <si>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</si>
  <si>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</si>
  <si>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</si>
  <si>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</si>
  <si>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</si>
  <si>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</si>
  <si>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</si>
  <si>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</si>
  <si>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</si>
  <si>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</si>
  <si>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</si>
  <si>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</si>
  <si>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</si>
  <si>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</si>
  <si>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</si>
  <si>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</si>
  <si>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</si>
  <si>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</si>
  <si>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</si>
  <si>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</si>
  <si>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</si>
  <si>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</si>
  <si>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</si>
  <si>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</si>
  <si>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</si>
  <si>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</si>
  <si>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</si>
  <si>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</si>
  <si>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</si>
  <si>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</si>
  <si>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</si>
  <si>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</si>
  <si>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</si>
  <si>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</si>
  <si>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</si>
  <si>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</si>
  <si>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</si>
  <si>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</si>
  <si>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</si>
  <si>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</si>
  <si>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</si>
  <si>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</si>
  <si>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</si>
  <si>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</si>
  <si>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</si>
  <si>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</si>
  <si>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</si>
  <si>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</si>
  <si>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</si>
  <si>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</si>
  <si>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</si>
  <si>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</si>
  <si>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</si>
  <si>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</si>
  <si>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</si>
  <si>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</si>
  <si>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</si>
  <si>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</si>
  <si>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</si>
  <si>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</si>
  <si>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</si>
  <si>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</si>
  <si>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</si>
  <si>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</si>
  <si>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</si>
  <si>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</si>
  <si>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</si>
  <si>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</si>
  <si>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</si>
  <si>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</si>
  <si>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</si>
  <si>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</si>
  <si>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</si>
  <si>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</si>
  <si>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</si>
  <si>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</si>
  <si>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</si>
  <si>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</si>
  <si>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</si>
  <si>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</si>
  <si>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</si>
  <si>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</si>
  <si>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</si>
  <si>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</si>
  <si>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</si>
  <si>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</si>
  <si>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</si>
  <si>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</si>
  <si>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</si>
  <si>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</si>
  <si>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</si>
  <si>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</si>
  <si>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</si>
  <si>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</si>
  <si>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</si>
  <si>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</si>
  <si>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</si>
  <si>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</si>
  <si>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</si>
  <si>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</si>
  <si>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</si>
  <si>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</si>
  <si>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</si>
  <si>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</si>
  <si>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</si>
  <si>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</si>
  <si>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</si>
  <si>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</si>
  <si>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</si>
  <si>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</si>
  <si>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</si>
  <si>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</si>
  <si>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</si>
  <si>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</si>
  <si>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</si>
  <si>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</si>
  <si>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</si>
  <si>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</si>
  <si>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</si>
  <si>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</si>
  <si>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</si>
  <si>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</si>
  <si>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</si>
  <si>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</si>
  <si>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</si>
  <si>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</si>
  <si>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</si>
  <si>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</si>
  <si>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</si>
  <si>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</si>
  <si>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</si>
  <si>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</si>
  <si>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</si>
  <si>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</si>
  <si>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</si>
  <si>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</si>
  <si>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</si>
  <si>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</si>
  <si>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</si>
  <si>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</si>
  <si>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</si>
  <si>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</si>
  <si>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</si>
  <si>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</si>
  <si>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</si>
  <si>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</si>
  <si>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</si>
  <si>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</si>
  <si>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</si>
  <si>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</si>
  <si>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</si>
  <si>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</si>
  <si>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</si>
  <si>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</si>
  <si>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</si>
  <si>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</si>
  <si>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</si>
  <si>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</si>
  <si>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</si>
  <si>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</si>
  <si>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</si>
  <si>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</si>
  <si>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</si>
  <si>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</si>
  <si>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</si>
  <si>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</si>
  <si>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</si>
  <si>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</si>
  <si>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</si>
  <si>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</si>
  <si>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</si>
  <si>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</si>
  <si>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</si>
  <si>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</si>
  <si>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</si>
  <si>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</si>
  <si>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</si>
  <si>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</si>
  <si>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</si>
  <si>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</si>
  <si>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</si>
  <si>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</si>
  <si>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</si>
  <si>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</si>
  <si>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</si>
  <si>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</si>
  <si>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</si>
  <si>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</si>
  <si>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</si>
  <si>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</si>
  <si>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</si>
  <si>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</si>
  <si>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</si>
  <si>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</si>
  <si>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</si>
  <si>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</si>
  <si>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</si>
  <si>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</si>
  <si>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</si>
  <si>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</si>
  <si>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</si>
  <si>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</si>
  <si>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</si>
  <si>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</si>
  <si>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</si>
  <si>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</si>
  <si>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</si>
  <si>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</si>
  <si>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</si>
  <si>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</si>
  <si>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</si>
  <si>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</si>
  <si>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</si>
  <si>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</si>
  <si>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</si>
  <si>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</si>
  <si>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</si>
  <si>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</si>
  <si>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</si>
  <si>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</si>
  <si>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</si>
  <si>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</si>
  <si>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</si>
  <si>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</si>
  <si>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</si>
  <si>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</si>
  <si>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</si>
  <si>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</si>
  <si>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</si>
  <si>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</si>
  <si>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</si>
  <si>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</si>
  <si>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</si>
  <si>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</si>
  <si>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</si>
  <si>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</si>
  <si>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</si>
  <si>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</si>
  <si>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</si>
  <si>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</si>
  <si>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</si>
  <si>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</si>
  <si>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</si>
  <si>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</si>
  <si>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</si>
  <si>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</si>
  <si>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</si>
  <si>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</si>
  <si>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</si>
  <si>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</si>
  <si>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</si>
  <si>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</si>
  <si>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</si>
  <si>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</si>
  <si>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</si>
  <si>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</si>
  <si>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</si>
  <si>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</si>
  <si>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</si>
  <si>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</si>
  <si>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</si>
  <si>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</si>
  <si>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</si>
  <si>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</si>
  <si>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</si>
  <si>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</si>
  <si>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</si>
  <si>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</si>
  <si>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</si>
  <si>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</si>
  <si>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</si>
  <si>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</si>
  <si>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</si>
  <si>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</si>
  <si>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</si>
  <si>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</si>
  <si>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</si>
  <si>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</si>
  <si>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</si>
  <si>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</si>
  <si>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</si>
  <si>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</si>
  <si>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</si>
  <si>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</si>
  <si>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</si>
  <si>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</si>
  <si>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</si>
  <si>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</si>
  <si>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</si>
  <si>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</si>
  <si>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</si>
  <si>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</si>
  <si>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</si>
  <si>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</si>
  <si>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</si>
  <si>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</si>
  <si>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</si>
  <si>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</si>
  <si>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</si>
  <si>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</si>
  <si>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</si>
  <si>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</si>
  <si>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</si>
  <si>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</si>
  <si>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</si>
  <si>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</si>
  <si>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</si>
  <si>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</si>
  <si>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</si>
  <si>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</si>
  <si>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</si>
  <si>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</si>
  <si>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</si>
  <si>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</si>
  <si>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</si>
  <si>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</si>
  <si>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</si>
  <si>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</si>
  <si>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</si>
  <si>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</si>
  <si>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</si>
  <si>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</si>
  <si>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</si>
  <si>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</si>
  <si>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</si>
  <si>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</si>
  <si>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</si>
  <si>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</si>
  <si>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</si>
  <si>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</si>
  <si>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</si>
  <si>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</si>
  <si>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</si>
  <si>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</si>
  <si>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</si>
  <si>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</si>
  <si>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</si>
  <si>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</si>
  <si>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</si>
  <si>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</si>
  <si>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</si>
  <si>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</si>
  <si>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</si>
  <si>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</si>
  <si>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</si>
  <si>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</si>
  <si>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</si>
  <si>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</si>
  <si>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</si>
  <si>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</si>
  <si>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</si>
  <si>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</si>
  <si>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</si>
  <si>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</si>
  <si>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</si>
  <si>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</si>
  <si>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</si>
  <si>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</si>
  <si>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</si>
  <si>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</si>
  <si>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</si>
  <si>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</si>
  <si>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</si>
  <si>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</si>
  <si>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</si>
  <si>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</si>
  <si>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</si>
  <si>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</si>
  <si>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</si>
  <si>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</si>
  <si>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</si>
  <si>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</si>
  <si>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</si>
  <si>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</si>
  <si>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</si>
  <si>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</si>
  <si>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</si>
  <si>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</si>
  <si>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</si>
  <si>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</si>
  <si>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</si>
  <si>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</si>
  <si>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</si>
  <si>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</si>
  <si>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</si>
  <si>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</si>
  <si>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</si>
  <si>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</si>
  <si>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</si>
  <si>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</si>
  <si>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</si>
  <si>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</si>
  <si>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</si>
  <si>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</si>
  <si>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</si>
  <si>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</si>
  <si>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</si>
  <si>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</si>
  <si>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</si>
  <si>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</si>
  <si>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</si>
  <si>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</si>
  <si>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</si>
  <si>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</si>
  <si>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</si>
  <si>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</si>
  <si>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</si>
  <si>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</si>
  <si>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</si>
  <si>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</si>
  <si>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</si>
  <si>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</si>
  <si>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</si>
  <si>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</si>
  <si>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</si>
  <si>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</si>
  <si>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</si>
  <si>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</si>
  <si>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</si>
  <si>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</si>
  <si>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</si>
  <si>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</si>
  <si>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</si>
  <si>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</si>
  <si>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</si>
  <si>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</si>
  <si>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</si>
  <si>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</si>
  <si>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</si>
  <si>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</si>
  <si>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</si>
  <si>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</si>
  <si>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</si>
  <si>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</si>
  <si>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</si>
  <si>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</si>
  <si>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</si>
  <si>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</si>
  <si>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</si>
  <si>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</si>
  <si>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</si>
  <si>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</si>
  <si>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</si>
  <si>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</si>
  <si>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</si>
  <si>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</si>
  <si>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</si>
  <si>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</si>
  <si>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</si>
  <si>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</si>
  <si>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</si>
  <si>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</si>
  <si>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</si>
  <si>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</si>
  <si>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</si>
  <si>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</si>
  <si>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</si>
  <si>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</si>
  <si>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</si>
  <si>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</si>
  <si>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</si>
  <si>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</si>
  <si>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</si>
  <si>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</si>
  <si>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</si>
  <si>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</si>
  <si>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</si>
  <si>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</si>
  <si>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</si>
  <si>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</si>
  <si>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</si>
  <si>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</si>
  <si>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</si>
  <si>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</si>
  <si>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</si>
  <si>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</si>
  <si>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</si>
  <si>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</si>
  <si>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</si>
  <si>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</si>
  <si>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</si>
  <si>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</si>
  <si>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</si>
  <si>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</si>
  <si>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</si>
  <si>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</si>
  <si>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</si>
  <si>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</si>
  <si>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</si>
  <si>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</si>
  <si>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</si>
  <si>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</si>
  <si>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</si>
  <si>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</si>
  <si>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</si>
  <si>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</si>
  <si>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</si>
  <si>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</si>
  <si>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</si>
  <si>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</si>
  <si>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</si>
  <si>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</si>
  <si>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</si>
  <si>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</si>
  <si>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</si>
  <si>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</si>
  <si>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</si>
  <si>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</si>
  <si>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</si>
  <si>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</si>
  <si>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</si>
  <si>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</si>
  <si>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</si>
  <si>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</si>
  <si>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</si>
  <si>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</si>
  <si>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</si>
  <si>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</si>
  <si>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</si>
  <si>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</si>
  <si>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</si>
  <si>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</si>
  <si>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</si>
  <si>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</si>
  <si>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</si>
  <si>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</si>
  <si>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</si>
  <si>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</si>
  <si>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</si>
  <si>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</si>
  <si>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</si>
  <si>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</si>
  <si>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</si>
  <si>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</si>
  <si>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</si>
  <si>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</si>
  <si>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</si>
  <si>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</si>
  <si>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</si>
  <si>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</si>
  <si>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</si>
  <si>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</si>
  <si>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</si>
  <si>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</si>
  <si>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</si>
  <si>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</si>
  <si>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</si>
  <si>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</si>
  <si>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</si>
  <si>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</si>
  <si>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</si>
  <si>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</si>
  <si>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</si>
  <si>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</si>
  <si>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</si>
  <si>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</si>
  <si>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</si>
  <si>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</si>
  <si>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</si>
  <si>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</si>
  <si>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</si>
  <si>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</si>
  <si>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</si>
  <si>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</si>
  <si>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</si>
  <si>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</si>
  <si>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</si>
  <si>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</si>
  <si>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</si>
  <si>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</si>
  <si>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</si>
  <si>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</si>
  <si>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</si>
  <si>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</si>
  <si>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</si>
  <si>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</si>
  <si>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</si>
  <si>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</si>
  <si>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</si>
  <si>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</si>
  <si>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</si>
  <si>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</si>
  <si>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</si>
  <si>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</si>
  <si>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</si>
  <si>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</si>
  <si>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</si>
  <si>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</si>
  <si>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</si>
  <si>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</si>
  <si>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</si>
  <si>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</si>
  <si>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</si>
  <si>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</si>
  <si>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</si>
  <si>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</si>
  <si>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</si>
  <si>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</si>
  <si>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</si>
  <si>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</si>
  <si>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</si>
  <si>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</si>
  <si>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</si>
  <si>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</si>
  <si>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</si>
  <si>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</si>
  <si>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</si>
  <si>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</si>
  <si>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</si>
  <si>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</si>
  <si>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</si>
  <si>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</si>
  <si>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</si>
  <si>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</si>
  <si>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</si>
  <si>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</si>
  <si>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</si>
  <si>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</si>
  <si>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</si>
  <si>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</si>
  <si>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</si>
  <si>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</si>
  <si>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</si>
  <si>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</si>
  <si>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</si>
  <si>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</si>
  <si>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</si>
  <si>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</si>
  <si>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</si>
  <si>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</si>
  <si>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</si>
  <si>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</si>
  <si>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</si>
  <si>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</si>
  <si>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</si>
  <si>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</si>
  <si>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</si>
  <si>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</si>
  <si>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</si>
  <si>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</si>
  <si>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</si>
  <si>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</si>
  <si>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</si>
  <si>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</si>
  <si>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</si>
  <si>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</si>
  <si>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</si>
  <si>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</si>
  <si>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</si>
  <si>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</si>
  <si>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</si>
  <si>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</si>
  <si>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</si>
  <si>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</si>
  <si>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</si>
  <si>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</si>
  <si>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</si>
  <si>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</si>
  <si>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</si>
  <si>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</si>
  <si>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</si>
  <si>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</si>
  <si>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</si>
  <si>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</si>
  <si>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</si>
  <si>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</si>
  <si>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</si>
  <si>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</si>
  <si>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</si>
  <si>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</si>
  <si>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</si>
  <si>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</si>
  <si>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</si>
  <si>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</si>
  <si>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</si>
  <si>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</si>
  <si>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</si>
  <si>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</si>
  <si>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</si>
  <si>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</si>
  <si>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</si>
  <si>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</si>
  <si>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</si>
  <si>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</si>
  <si>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</si>
  <si>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</si>
  <si>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</si>
  <si>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</si>
  <si>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</si>
  <si>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</si>
  <si>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</si>
  <si>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</si>
  <si>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</si>
  <si>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</si>
  <si>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</si>
  <si>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</si>
  <si>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</si>
  <si>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</si>
  <si>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</si>
  <si>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</si>
  <si>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</si>
  <si>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</si>
  <si>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</si>
  <si>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</si>
  <si>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</si>
  <si>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</si>
  <si>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</si>
  <si>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</si>
  <si>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</si>
  <si>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</si>
  <si>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</si>
  <si>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</si>
  <si>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</si>
  <si>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</si>
  <si>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</si>
  <si>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</si>
  <si>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</si>
  <si>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</si>
  <si>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</si>
  <si>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</si>
  <si>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</si>
  <si>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</si>
  <si>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</si>
  <si>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</si>
  <si>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</si>
  <si>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</si>
  <si>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</si>
  <si>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</si>
  <si>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</si>
  <si>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</si>
  <si>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</si>
  <si>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</si>
  <si>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</si>
  <si>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</si>
  <si>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</si>
  <si>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</si>
  <si>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</si>
  <si>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</si>
  <si>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</si>
  <si>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</si>
  <si>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</si>
  <si>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</si>
  <si>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</si>
  <si>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</si>
  <si>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</si>
  <si>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</si>
  <si>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</si>
  <si>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</si>
  <si>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</si>
  <si>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</si>
  <si>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</si>
  <si>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</si>
  <si>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</si>
  <si>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</si>
  <si>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</si>
  <si>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</si>
  <si>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</si>
  <si>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</si>
  <si>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</si>
  <si>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</si>
  <si>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</si>
  <si>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</si>
  <si>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</si>
  <si>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</si>
  <si>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</si>
  <si>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</si>
  <si>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</si>
  <si>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</si>
  <si>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</si>
  <si>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</si>
  <si>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</si>
  <si>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</si>
  <si>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</si>
  <si>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</si>
  <si>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</si>
  <si>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</si>
  <si>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</si>
  <si>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</si>
  <si>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</si>
  <si>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</si>
  <si>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</si>
  <si>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</si>
  <si>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</si>
  <si>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</si>
  <si>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</si>
  <si>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</si>
  <si>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</si>
  <si>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</si>
  <si>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</si>
  <si>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</si>
  <si>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</si>
  <si>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</si>
  <si>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</si>
  <si>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</si>
  <si>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</si>
  <si>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</si>
  <si>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</si>
  <si>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</si>
  <si>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</si>
  <si>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</si>
  <si>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</si>
  <si>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</si>
  <si>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</si>
  <si>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</si>
  <si>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</si>
  <si>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</si>
  <si>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</si>
  <si>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</si>
  <si>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</si>
  <si>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</si>
  <si>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</si>
  <si>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</si>
  <si>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</si>
  <si>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</si>
  <si>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</si>
  <si>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</si>
  <si>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</si>
  <si>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</si>
  <si>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</si>
  <si>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</si>
  <si>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</si>
  <si>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</si>
  <si>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</si>
  <si>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</si>
  <si>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</si>
  <si>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</si>
  <si>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</si>
  <si>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</si>
  <si>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</si>
  <si>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</si>
  <si>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</si>
  <si>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</si>
  <si>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</si>
  <si>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</si>
  <si>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</si>
  <si>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</si>
  <si>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</si>
  <si>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</si>
  <si>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</si>
  <si>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</si>
  <si>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</si>
  <si>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</si>
  <si>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</si>
  <si>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</si>
  <si>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</si>
  <si>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</si>
  <si>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</si>
  <si>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</si>
  <si>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</si>
  <si>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</si>
  <si>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</si>
  <si>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</si>
  <si>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</si>
  <si>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</si>
  <si>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</si>
  <si>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</si>
  <si>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</si>
  <si>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</si>
  <si>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</si>
  <si>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</si>
  <si>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</si>
  <si>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</si>
  <si>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</si>
  <si>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</si>
  <si>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</si>
  <si>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</si>
  <si>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</si>
  <si>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</si>
  <si>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</si>
  <si>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</si>
  <si>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</si>
  <si>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</si>
  <si>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</si>
  <si>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</si>
  <si>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</si>
  <si>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</si>
  <si>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</si>
  <si>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</si>
  <si>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</si>
  <si>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</si>
  <si>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</si>
  <si>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</si>
  <si>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</si>
  <si>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</si>
  <si>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</si>
  <si>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</si>
  <si>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</si>
  <si>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</si>
  <si>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</si>
  <si>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</si>
  <si>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</si>
  <si>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</si>
  <si>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</si>
  <si>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</si>
  <si>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</si>
  <si>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</si>
  <si>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</si>
  <si>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</si>
  <si>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</si>
  <si>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</si>
  <si>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</si>
  <si>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</si>
  <si>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</si>
  <si>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</si>
  <si>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</si>
  <si>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</si>
  <si>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</si>
  <si>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</si>
  <si>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</si>
  <si>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</si>
  <si>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</si>
  <si>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</si>
  <si>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</si>
  <si>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</si>
  <si>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</si>
  <si>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</si>
  <si>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</si>
  <si>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</si>
  <si>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</si>
  <si>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</si>
  <si>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</si>
  <si>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</si>
  <si>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</si>
  <si>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</si>
  <si>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</si>
  <si>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</si>
  <si>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</si>
  <si>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</si>
  <si>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</si>
  <si>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</si>
  <si>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</si>
  <si>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</si>
  <si>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</si>
  <si>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</si>
  <si>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</si>
  <si>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</si>
  <si>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</si>
  <si>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</si>
  <si>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</si>
  <si>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</si>
  <si>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</si>
  <si>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</si>
  <si>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</si>
  <si>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</si>
  <si>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</si>
  <si>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</si>
  <si>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</si>
  <si>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</si>
  <si>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</si>
  <si>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</si>
  <si>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</si>
  <si>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</si>
  <si>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</si>
  <si>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</si>
  <si>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</si>
  <si>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</si>
  <si>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</si>
  <si>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</si>
  <si>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</si>
  <si>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</si>
  <si>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</si>
  <si>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</si>
  <si>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</si>
  <si>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</si>
  <si>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</si>
  <si>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</si>
  <si>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</si>
  <si>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</si>
  <si>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</si>
  <si>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</si>
  <si>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</si>
  <si>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</si>
  <si>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</si>
  <si>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</si>
  <si>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</si>
  <si>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</si>
  <si>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</si>
  <si>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</si>
  <si>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</si>
  <si>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</si>
  <si>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</si>
  <si>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</si>
  <si>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</si>
  <si>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</si>
  <si>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</si>
  <si>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</si>
  <si>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</si>
  <si>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</si>
  <si>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</si>
  <si>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</si>
  <si>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</si>
  <si>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</si>
  <si>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</si>
  <si>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</si>
  <si>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</si>
  <si>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</si>
  <si>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</si>
  <si>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</si>
  <si>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</si>
  <si>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</si>
  <si>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</si>
  <si>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</si>
  <si>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</si>
  <si>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</si>
  <si>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</si>
  <si>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</si>
  <si>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</si>
  <si>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</si>
  <si>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</si>
  <si>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</si>
  <si>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</si>
  <si>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</si>
  <si>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</si>
  <si>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</si>
  <si>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</si>
  <si>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</si>
  <si>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</si>
  <si>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</si>
  <si>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</si>
  <si>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</si>
  <si>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</si>
  <si>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</si>
  <si>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</si>
  <si>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</si>
  <si>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</si>
  <si>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</si>
  <si>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</si>
  <si>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</si>
  <si>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</si>
  <si>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</si>
  <si>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</si>
  <si>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</si>
  <si>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</si>
  <si>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</si>
  <si>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</si>
  <si>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</si>
  <si>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</si>
  <si>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</si>
  <si>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</si>
  <si>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</si>
  <si>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</si>
  <si>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</si>
  <si>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</si>
  <si>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</si>
  <si>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</si>
  <si>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</si>
  <si>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</si>
  <si>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</si>
  <si>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</si>
  <si>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</si>
  <si>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</si>
  <si>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</si>
  <si>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</si>
  <si>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</si>
  <si>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</si>
  <si>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</si>
  <si>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</si>
  <si>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</si>
  <si>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</si>
  <si>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</si>
  <si>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</si>
  <si>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</si>
  <si>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</si>
  <si>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</si>
  <si>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</si>
  <si>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</si>
  <si>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</si>
  <si>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</si>
  <si>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</si>
  <si>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</si>
  <si>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</si>
  <si>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</si>
  <si>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</si>
  <si>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</si>
  <si>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</si>
  <si>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</si>
  <si>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</si>
  <si>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</si>
  <si>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</si>
  <si>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</si>
  <si>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</si>
  <si>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</si>
  <si>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</si>
  <si>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</si>
  <si>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</si>
  <si>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</si>
  <si>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</si>
  <si>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</si>
  <si>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</si>
  <si>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</si>
  <si>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</si>
  <si>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</si>
  <si>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</si>
  <si>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</si>
  <si>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</si>
  <si>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</si>
  <si>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</si>
  <si>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</si>
  <si>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</si>
  <si>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</si>
  <si>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</si>
  <si>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</si>
  <si>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</si>
  <si>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</si>
  <si>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</si>
  <si>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</si>
  <si>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</si>
  <si>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</si>
  <si>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</si>
  <si>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</si>
  <si>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</si>
  <si>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</si>
  <si>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</si>
  <si>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</si>
  <si>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</si>
  <si>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</si>
  <si>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</si>
  <si>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</si>
  <si>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</si>
  <si>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</si>
  <si>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</si>
  <si>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</si>
  <si>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</si>
  <si>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</si>
  <si>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</si>
  <si>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</si>
  <si>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</si>
  <si>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</si>
  <si>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</si>
  <si>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</si>
  <si>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</si>
  <si>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</si>
  <si>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</si>
  <si>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</si>
  <si>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</si>
  <si>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</si>
  <si>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</si>
  <si>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</si>
  <si>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</si>
  <si>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</si>
  <si>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</si>
  <si>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</si>
  <si>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</si>
  <si>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</si>
  <si>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</si>
  <si>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</si>
  <si>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</si>
  <si>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</si>
  <si>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</si>
  <si>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</si>
  <si>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</si>
  <si>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</si>
  <si>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</si>
  <si>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</si>
  <si>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</si>
  <si>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</si>
  <si>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</si>
  <si>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</si>
  <si>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</si>
  <si>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</si>
  <si>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</si>
  <si>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</si>
  <si>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</si>
  <si>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</si>
  <si>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</si>
  <si>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</si>
  <si>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</si>
  <si>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</si>
  <si>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</si>
  <si>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</si>
  <si>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</si>
  <si>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</si>
  <si>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</si>
  <si>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</si>
  <si>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</si>
  <si>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</si>
  <si>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</si>
  <si>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</si>
  <si>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</si>
  <si>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</si>
  <si>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</si>
  <si>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</si>
  <si>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</si>
  <si>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</si>
  <si>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</si>
  <si>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</si>
  <si>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</si>
  <si>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</si>
  <si>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</si>
  <si>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</si>
  <si>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</si>
  <si>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</si>
  <si>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</si>
  <si>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</si>
  <si>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</si>
  <si>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</si>
  <si>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</si>
  <si>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</si>
  <si>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</si>
  <si>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</si>
  <si>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</si>
  <si>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</si>
  <si>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</si>
  <si>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</si>
  <si>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</si>
  <si>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</si>
  <si>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</si>
  <si>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</si>
  <si>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</si>
  <si>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</si>
  <si>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</si>
  <si>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</si>
  <si>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</si>
  <si>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</si>
  <si>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</si>
  <si>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</si>
  <si>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</si>
  <si>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</si>
  <si>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</si>
  <si>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</si>
  <si>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</si>
  <si>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</si>
  <si>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</si>
  <si>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</si>
  <si>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</si>
  <si>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</si>
  <si>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</si>
  <si>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</si>
  <si>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</si>
  <si>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</si>
  <si>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</si>
  <si>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</si>
  <si>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</si>
  <si>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</si>
  <si>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</si>
  <si>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</si>
  <si>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</si>
  <si>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</si>
  <si>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</si>
  <si>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</si>
  <si>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</si>
  <si>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</si>
  <si>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</si>
  <si>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</si>
  <si>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</si>
  <si>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</si>
  <si>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</si>
  <si>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</si>
  <si>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</si>
  <si>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</si>
  <si>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</si>
  <si>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</si>
  <si>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</si>
  <si>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</si>
  <si>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</si>
  <si>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</si>
  <si>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</si>
  <si>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</si>
  <si>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</si>
  <si>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</si>
  <si>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</si>
  <si>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</si>
  <si>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</si>
  <si>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</si>
  <si>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</si>
  <si>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</si>
  <si>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</si>
  <si>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</si>
  <si>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</si>
  <si>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</si>
  <si>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</si>
  <si>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</si>
  <si>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</si>
  <si>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</si>
  <si>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</si>
  <si>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</si>
  <si>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</si>
  <si>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</si>
  <si>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</si>
  <si>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</si>
  <si>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</si>
  <si>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</si>
  <si>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</si>
  <si>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</si>
  <si>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</si>
  <si>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</si>
  <si>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</si>
  <si>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</si>
  <si>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</si>
  <si>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</si>
  <si>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</si>
  <si>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</si>
  <si>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</si>
  <si>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</si>
  <si>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</si>
  <si>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</si>
  <si>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</si>
  <si>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</si>
  <si>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</si>
  <si>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</si>
  <si>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</si>
  <si>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</si>
  <si>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</si>
  <si>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</si>
  <si>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</si>
  <si>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</si>
  <si>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</si>
  <si>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</si>
  <si>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</si>
  <si>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</si>
  <si>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</si>
  <si>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</si>
  <si>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</si>
  <si>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</si>
  <si>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</si>
  <si>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</si>
  <si>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</si>
  <si>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</si>
  <si>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</si>
  <si>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</si>
  <si>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</si>
  <si>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</si>
  <si>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</si>
  <si>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</si>
  <si>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</si>
  <si>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</si>
  <si>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</si>
  <si>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</si>
  <si>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</si>
  <si>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</si>
  <si>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</si>
  <si>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</si>
  <si>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</si>
  <si>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</si>
  <si>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</si>
  <si>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</si>
  <si>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</si>
  <si>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</si>
  <si>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</si>
  <si>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</si>
  <si>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</si>
  <si>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</si>
  <si>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</si>
  <si>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</si>
  <si>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</si>
  <si>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</si>
  <si>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</si>
  <si>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</si>
  <si>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</si>
  <si>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</si>
  <si>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</si>
  <si>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</si>
  <si>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</si>
  <si>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</si>
  <si>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</si>
  <si>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</si>
  <si>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</si>
  <si>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</si>
  <si>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</si>
  <si>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</si>
  <si>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</si>
  <si>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</si>
  <si>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</si>
  <si>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</si>
  <si>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</si>
  <si>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</si>
  <si>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</si>
  <si>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</si>
  <si>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</si>
  <si>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</si>
  <si>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</si>
  <si>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</si>
  <si>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</si>
  <si>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</si>
  <si>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</si>
  <si>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</si>
  <si>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</si>
  <si>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</si>
  <si>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</si>
  <si>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</si>
  <si>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</si>
  <si>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</si>
  <si>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</si>
  <si>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</si>
  <si>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</si>
  <si>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</si>
  <si>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</si>
  <si>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</si>
  <si>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</si>
  <si>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</si>
  <si>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</si>
  <si>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</si>
  <si>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</si>
  <si>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</si>
  <si>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</si>
  <si>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</si>
  <si>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</si>
  <si>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</si>
  <si>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</si>
  <si>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</si>
  <si>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</si>
  <si>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</si>
  <si>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</si>
  <si>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</si>
  <si>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</si>
  <si>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</si>
  <si>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</si>
  <si>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</si>
  <si>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</si>
  <si>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</si>
  <si>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</si>
  <si>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</si>
  <si>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</si>
  <si>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</si>
  <si>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</si>
  <si>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</si>
  <si>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</si>
  <si>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</si>
  <si>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</si>
  <si>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</si>
  <si>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</si>
  <si>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</si>
  <si>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</si>
  <si>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</si>
  <si>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</si>
  <si>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</si>
  <si>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</si>
  <si>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</si>
  <si>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</si>
  <si>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</si>
  <si>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</si>
  <si>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</si>
  <si>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</si>
  <si>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</si>
  <si>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</si>
  <si>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</si>
  <si>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</si>
  <si>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</si>
  <si>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</si>
  <si>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</si>
  <si>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</si>
  <si>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</si>
  <si>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</si>
  <si>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</si>
  <si>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</si>
  <si>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</si>
  <si>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</si>
  <si>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</si>
  <si>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</si>
  <si>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</si>
  <si>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</si>
  <si>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</si>
  <si>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</si>
  <si>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</si>
  <si>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</si>
  <si>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</si>
  <si>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</si>
  <si>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</si>
  <si>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</si>
  <si>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</si>
  <si>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</si>
  <si>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</si>
  <si>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</si>
  <si>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</si>
  <si>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</si>
  <si>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</si>
  <si>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</si>
  <si>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</si>
  <si>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</si>
  <si>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</si>
  <si>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</si>
  <si>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</si>
  <si>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</si>
  <si>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</si>
  <si>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</si>
  <si>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</si>
  <si>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</si>
  <si>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</si>
  <si>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</si>
  <si>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</si>
  <si>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</si>
  <si>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</si>
  <si>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</si>
  <si>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</si>
  <si>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</si>
  <si>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</si>
  <si>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</si>
  <si>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</si>
  <si>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</si>
  <si>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</si>
  <si>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</si>
  <si>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</si>
  <si>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</si>
  <si>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</si>
  <si>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</si>
  <si>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</si>
  <si>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</si>
  <si>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</si>
  <si>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</si>
  <si>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</si>
  <si>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</si>
  <si>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</si>
  <si>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</si>
  <si>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</si>
  <si>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</si>
  <si>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</si>
  <si>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</si>
  <si>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</si>
  <si>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</si>
  <si>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</si>
  <si>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</si>
  <si>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</si>
  <si>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</si>
  <si>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</si>
  <si>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</si>
  <si>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</si>
  <si>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</si>
  <si>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</si>
  <si>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</si>
  <si>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</si>
  <si>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</si>
  <si>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</si>
  <si>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</si>
  <si>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</si>
  <si>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</si>
  <si>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</si>
  <si>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</si>
  <si>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</si>
  <si>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</si>
  <si>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</si>
  <si>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</si>
  <si>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</si>
  <si>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</si>
  <si>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</si>
  <si>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</si>
  <si>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</si>
  <si>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</si>
  <si>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</si>
  <si>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</si>
  <si>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</si>
  <si>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</si>
  <si>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</si>
  <si>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</si>
  <si>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</si>
  <si>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</si>
  <si>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</si>
  <si>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</si>
  <si>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</si>
  <si>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</si>
  <si>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</si>
  <si>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</si>
  <si>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</si>
  <si>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</si>
  <si>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</si>
  <si>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</si>
  <si>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</si>
  <si>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</si>
  <si>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</si>
  <si>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</si>
  <si>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</si>
  <si>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</si>
  <si>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</si>
  <si>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</si>
  <si>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</si>
  <si>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</si>
  <si>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</si>
  <si>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</si>
  <si>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</si>
  <si>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</si>
  <si>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</si>
  <si>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</si>
  <si>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</si>
  <si>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</si>
  <si>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</si>
  <si>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</si>
  <si>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</si>
  <si>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</si>
  <si>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</si>
  <si>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</si>
  <si>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</si>
  <si>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</si>
  <si>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</si>
  <si>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</si>
  <si>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</si>
  <si>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</si>
  <si>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</si>
  <si>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</si>
  <si>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</si>
  <si>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</si>
  <si>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</si>
  <si>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</si>
  <si>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</si>
  <si>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</si>
  <si>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</si>
  <si>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</si>
  <si>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</si>
  <si>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</si>
  <si>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</si>
  <si>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</si>
  <si>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</si>
  <si>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</si>
  <si>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</si>
  <si>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</si>
  <si>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</si>
  <si>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</si>
  <si>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</si>
  <si>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</si>
  <si>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</si>
  <si>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</si>
  <si>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</si>
  <si>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</si>
  <si>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</si>
  <si>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</si>
  <si>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</si>
  <si>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</si>
  <si>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</si>
  <si>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</si>
  <si>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</si>
  <si>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</si>
  <si>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</si>
  <si>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</si>
  <si>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</si>
  <si>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</si>
  <si>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</si>
  <si>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</si>
  <si>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</si>
  <si>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</si>
  <si>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</si>
  <si>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</si>
  <si>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</si>
  <si>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</si>
  <si>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</si>
  <si>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</si>
  <si>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</si>
  <si>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</si>
  <si>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</si>
  <si>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</si>
  <si>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</si>
  <si>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</si>
  <si>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</si>
  <si>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</si>
  <si>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</si>
  <si>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</si>
  <si>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</si>
  <si>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</si>
  <si>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</si>
  <si>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</si>
  <si>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</si>
  <si>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</si>
  <si>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</si>
  <si>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</si>
  <si>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</si>
  <si>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</si>
  <si>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</si>
  <si>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</si>
  <si>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</si>
  <si>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</si>
  <si>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</si>
  <si>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</si>
  <si>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</si>
  <si>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</si>
  <si>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</si>
  <si>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</si>
  <si>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</si>
  <si>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</si>
  <si>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</si>
  <si>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</si>
  <si>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</si>
  <si>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</si>
  <si>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</si>
  <si>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</si>
  <si>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</si>
  <si>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</si>
  <si>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</si>
  <si>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</si>
  <si>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</si>
  <si>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</si>
  <si>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</si>
  <si>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</si>
  <si>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</si>
  <si>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</si>
  <si>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</si>
  <si>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</si>
  <si>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</si>
  <si>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</si>
  <si>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</si>
  <si>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</si>
  <si>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</si>
  <si>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</si>
  <si>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</si>
  <si>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</si>
  <si>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</si>
  <si>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</si>
  <si>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</si>
  <si>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</si>
  <si>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</si>
  <si>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</si>
  <si>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</si>
  <si>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</si>
  <si>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</si>
  <si>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</si>
  <si>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</si>
  <si>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</si>
  <si>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</si>
  <si>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</si>
  <si>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</si>
  <si>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</si>
  <si>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</si>
  <si>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</si>
  <si>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</si>
  <si>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</si>
  <si>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</si>
  <si>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</si>
  <si>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</si>
  <si>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</si>
  <si>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</si>
  <si>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</si>
  <si>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</si>
  <si>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</si>
  <si>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</si>
  <si>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</si>
  <si>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</si>
  <si>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</si>
  <si>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</si>
  <si>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</si>
  <si>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</si>
  <si>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</si>
  <si>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</si>
  <si>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</si>
  <si>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</si>
  <si>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</si>
  <si>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</si>
  <si>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</si>
  <si>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</si>
  <si>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</si>
  <si>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</si>
  <si>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</si>
  <si>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</si>
  <si>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</si>
  <si>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</si>
  <si>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</si>
  <si>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</si>
  <si>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</si>
  <si>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</si>
  <si>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</si>
  <si>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</si>
  <si>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</si>
  <si>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</si>
  <si>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</si>
  <si>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</si>
  <si>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</si>
  <si>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</si>
  <si>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</si>
  <si>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</si>
  <si>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</si>
  <si>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</si>
  <si>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</si>
  <si>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</si>
  <si>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</si>
  <si>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</si>
  <si>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</si>
  <si>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</si>
  <si>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</si>
  <si>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</si>
  <si>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</si>
  <si>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</si>
  <si>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</si>
  <si>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</si>
  <si>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</si>
  <si>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</si>
  <si>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</si>
  <si>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</si>
  <si>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</si>
  <si>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</si>
  <si>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</si>
  <si>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</si>
  <si>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</si>
  <si>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</si>
  <si>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</si>
  <si>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</si>
  <si>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</si>
  <si>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</si>
  <si>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</si>
  <si>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</si>
  <si>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</si>
  <si>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</si>
  <si>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</si>
  <si>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</si>
  <si>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</si>
  <si>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</si>
  <si>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</si>
  <si>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</si>
  <si>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</si>
  <si>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</si>
  <si>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</si>
  <si>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</si>
  <si>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</si>
  <si>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</si>
  <si>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</si>
  <si>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</si>
  <si>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</si>
  <si>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</si>
  <si>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</si>
  <si>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</si>
  <si>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</si>
  <si>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</si>
  <si>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</si>
  <si>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</si>
  <si>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</si>
  <si>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</si>
  <si>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</si>
  <si>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</si>
  <si>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</si>
  <si>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</si>
  <si>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</si>
  <si>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</si>
  <si>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</si>
  <si>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</si>
  <si>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</si>
  <si>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</si>
  <si>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</si>
  <si>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</si>
  <si>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</si>
  <si>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</si>
  <si>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</si>
  <si>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</si>
  <si>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</si>
  <si>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</si>
  <si>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</si>
  <si>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</si>
  <si>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</si>
  <si>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</si>
  <si>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</si>
  <si>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</si>
  <si>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</si>
  <si>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</si>
  <si>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</si>
  <si>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</si>
  <si>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</si>
  <si>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</si>
  <si>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</si>
  <si>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</si>
  <si>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</si>
  <si>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</si>
  <si>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</si>
  <si>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</si>
  <si>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</si>
  <si>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</si>
  <si>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</si>
  <si>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</si>
  <si>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</si>
  <si>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</si>
  <si>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</si>
  <si>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</si>
  <si>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</si>
  <si>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</si>
  <si>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</si>
  <si>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</si>
  <si>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</si>
  <si>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</si>
  <si>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</si>
  <si>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</si>
  <si>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</si>
  <si>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</si>
  <si>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</si>
  <si>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</si>
  <si>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</si>
  <si>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</si>
  <si>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</si>
  <si>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</si>
  <si>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</si>
  <si>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</si>
  <si>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</si>
  <si>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</si>
  <si>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</si>
  <si>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</si>
  <si>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</si>
  <si>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</si>
  <si>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</si>
  <si>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</si>
  <si>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</si>
  <si>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</si>
  <si>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</si>
  <si>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</si>
  <si>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</si>
  <si>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</si>
  <si>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</si>
  <si>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</si>
  <si>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</si>
  <si>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</si>
  <si>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</si>
  <si>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</si>
  <si>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</si>
  <si>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</si>
  <si>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</si>
  <si>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</si>
  <si>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</si>
  <si>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</si>
  <si>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</si>
  <si>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</si>
  <si>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</si>
  <si>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</si>
  <si>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</si>
  <si>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</si>
  <si>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</si>
  <si>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</si>
  <si>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</si>
  <si>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</si>
  <si>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</si>
  <si>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</si>
  <si>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</si>
  <si>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</si>
  <si>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</si>
  <si>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</si>
  <si>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</si>
  <si>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</si>
  <si>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</si>
  <si>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</si>
  <si>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</si>
  <si>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</si>
  <si>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</si>
  <si>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</si>
  <si>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</si>
  <si>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</si>
  <si>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</si>
  <si>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</si>
  <si>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</si>
  <si>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</si>
  <si>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</si>
  <si>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</si>
  <si>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</si>
  <si>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</si>
  <si>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</si>
  <si>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</si>
  <si>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</si>
  <si>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</si>
  <si>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</si>
  <si>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</si>
  <si>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</si>
  <si>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</si>
  <si>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</si>
  <si>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</si>
  <si>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</si>
  <si>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</si>
  <si>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</si>
  <si>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</si>
  <si>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</si>
  <si>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</si>
  <si>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</si>
  <si>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</si>
  <si>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</si>
  <si>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</si>
  <si>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</si>
  <si>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</si>
  <si>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</si>
  <si>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</si>
  <si>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</si>
  <si>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</si>
  <si>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</si>
  <si>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</si>
  <si>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</si>
  <si>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</si>
  <si>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</si>
  <si>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</si>
  <si>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</si>
  <si>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</si>
  <si>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</si>
  <si>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</si>
  <si>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</si>
  <si>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</si>
  <si>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</si>
  <si>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</si>
  <si>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</si>
  <si>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</si>
  <si>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</si>
  <si>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</si>
  <si>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</si>
  <si>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</si>
  <si>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</si>
  <si>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</si>
  <si>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</si>
  <si>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</si>
  <si>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</si>
  <si>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</si>
  <si>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</si>
  <si>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</si>
  <si>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</si>
  <si>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</si>
  <si>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</si>
  <si>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</si>
  <si>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</si>
  <si>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</si>
  <si>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</si>
  <si>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</si>
  <si>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</si>
  <si>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</si>
  <si>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</si>
  <si>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</si>
  <si>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</si>
  <si>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</si>
  <si>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</si>
  <si>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</si>
  <si>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</si>
  <si>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</si>
  <si>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</si>
  <si>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</si>
  <si>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</si>
  <si>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</si>
  <si>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</si>
  <si>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</si>
  <si>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</si>
  <si>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</si>
  <si>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</si>
  <si>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</si>
  <si>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</si>
  <si>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</si>
  <si>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</si>
  <si>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</si>
  <si>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</si>
  <si>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</si>
  <si>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</si>
  <si>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</si>
  <si>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</si>
  <si>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</si>
  <si>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</si>
  <si>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</si>
  <si>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</si>
  <si>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</si>
  <si>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</si>
  <si>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</si>
  <si>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</si>
  <si>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</si>
  <si>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</si>
  <si>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</si>
  <si>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</si>
  <si>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</si>
  <si>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</si>
  <si>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</si>
  <si>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</si>
  <si>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</si>
  <si>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</si>
  <si>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</si>
  <si>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</si>
  <si>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</si>
  <si>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</si>
  <si>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</si>
  <si>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</si>
  <si>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</si>
  <si>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</si>
  <si>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</si>
  <si>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</si>
  <si>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</si>
  <si>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</si>
  <si>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</si>
  <si>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</si>
  <si>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</si>
  <si>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</si>
  <si>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</si>
  <si>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</si>
  <si>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</si>
  <si>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</si>
  <si>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</si>
  <si>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</si>
  <si>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</si>
  <si>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</si>
  <si>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</si>
  <si>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</si>
  <si>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</si>
  <si>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</si>
  <si>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</si>
  <si>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</si>
  <si>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</si>
  <si>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</si>
  <si>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</si>
  <si>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</si>
  <si>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</si>
  <si>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</si>
  <si>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</si>
  <si>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</si>
  <si>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</si>
  <si>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</si>
  <si>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</si>
  <si>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</si>
  <si>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</si>
  <si>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</si>
  <si>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</si>
  <si>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</si>
  <si>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</si>
  <si>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</si>
  <si>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</si>
  <si>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</si>
  <si>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</si>
  <si>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</si>
  <si>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</si>
  <si>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</si>
  <si>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</si>
  <si>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</si>
  <si>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</si>
  <si>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</si>
  <si>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</si>
  <si>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</si>
  <si>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</si>
  <si>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</si>
  <si>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</si>
  <si>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</si>
  <si>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</si>
  <si>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</si>
  <si>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</si>
  <si>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</si>
  <si>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</si>
  <si>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</si>
  <si>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</si>
  <si>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</si>
  <si>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</si>
  <si>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</si>
  <si>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</si>
  <si>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</si>
  <si>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</si>
  <si>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</si>
  <si>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</si>
  <si>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</si>
  <si>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</si>
  <si>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</si>
  <si>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</si>
  <si>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</si>
  <si>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</si>
  <si>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</si>
  <si>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</si>
  <si>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</si>
  <si>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</si>
  <si>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</si>
  <si>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</si>
  <si>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</si>
  <si>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</si>
  <si>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</si>
  <si>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</si>
  <si>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</si>
  <si>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</si>
  <si>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</si>
  <si>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</si>
  <si>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</si>
  <si>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</si>
  <si>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</si>
  <si>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</si>
  <si>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</si>
  <si>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</si>
  <si>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</si>
  <si>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</si>
  <si>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</si>
  <si>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</si>
  <si>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</si>
  <si>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</si>
  <si>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</si>
  <si>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</si>
  <si>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</si>
  <si>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</si>
  <si>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</si>
  <si>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</si>
  <si>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</si>
  <si>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</si>
  <si>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</si>
  <si>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</si>
  <si>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</si>
  <si>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</si>
  <si>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</si>
  <si>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</si>
  <si>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</si>
  <si>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</si>
  <si>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</si>
  <si>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</si>
  <si>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</si>
  <si>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</si>
  <si>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</si>
  <si>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</si>
  <si>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</si>
  <si>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</si>
  <si>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</si>
  <si>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</si>
  <si>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</si>
  <si>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</si>
  <si>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</si>
  <si>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</si>
  <si>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</si>
  <si>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</si>
  <si>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</si>
  <si>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</si>
  <si>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</si>
  <si>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</si>
  <si>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</si>
  <si>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</si>
  <si>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</si>
  <si>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</si>
  <si>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</si>
  <si>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</si>
  <si>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</si>
  <si>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</si>
  <si>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</si>
  <si>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</si>
  <si>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</si>
  <si>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</si>
  <si>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</si>
  <si>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</si>
  <si>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</si>
  <si>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</si>
  <si>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</si>
  <si>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</si>
  <si>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</si>
  <si>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</si>
  <si>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</si>
  <si>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</si>
  <si>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</si>
  <si>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</si>
  <si>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</si>
  <si>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</si>
  <si>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</si>
  <si>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</si>
  <si>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</si>
  <si>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</si>
  <si>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</si>
  <si>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</si>
  <si>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</si>
  <si>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</si>
  <si>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</si>
  <si>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</si>
  <si>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</si>
  <si>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</si>
  <si>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</si>
  <si>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</si>
  <si>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</si>
  <si>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</si>
  <si>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</si>
  <si>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</si>
  <si>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</si>
  <si>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</si>
  <si>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</si>
  <si>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</si>
  <si>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</si>
  <si>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</si>
  <si>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</si>
  <si>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</si>
  <si>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</si>
  <si>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</si>
  <si>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</si>
  <si>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</si>
  <si>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</si>
  <si>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</si>
  <si>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</si>
  <si>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</si>
  <si>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</si>
  <si>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</si>
  <si>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</si>
  <si>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</si>
  <si>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</si>
  <si>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</si>
  <si>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</si>
  <si>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</si>
  <si>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</si>
  <si>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</si>
  <si>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</si>
  <si>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</si>
  <si>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</si>
  <si>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</si>
  <si>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</si>
  <si>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</si>
  <si>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</si>
  <si>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</si>
  <si>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</si>
  <si>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</si>
  <si>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</si>
  <si>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</si>
  <si>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</si>
  <si>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</si>
  <si>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</si>
  <si>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</si>
  <si>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</si>
  <si>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</si>
  <si>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</si>
  <si>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</si>
  <si>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</si>
  <si>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</si>
  <si>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</si>
  <si>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</si>
  <si>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</si>
  <si>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</si>
  <si>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</si>
  <si>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</si>
  <si>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</si>
  <si>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</si>
  <si>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</si>
  <si>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</si>
  <si>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</si>
  <si>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</si>
  <si>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</si>
  <si>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</si>
  <si>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</si>
  <si>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</si>
  <si>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</si>
  <si>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</si>
  <si>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</si>
  <si>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</si>
  <si>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</si>
  <si>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</si>
  <si>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</si>
  <si>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</si>
  <si>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</si>
  <si>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</si>
  <si>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</si>
  <si>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</si>
  <si>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</si>
  <si>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</si>
  <si>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</si>
  <si>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</si>
  <si>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</si>
  <si>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</si>
  <si>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</si>
  <si>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</si>
  <si>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</si>
  <si>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</si>
  <si>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</si>
  <si>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</si>
  <si>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</si>
  <si>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</si>
  <si>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</si>
  <si>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</si>
  <si>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</si>
  <si>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</si>
  <si>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</si>
  <si>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</si>
  <si>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</si>
  <si>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</si>
  <si>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</si>
  <si>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</si>
  <si>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</si>
  <si>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</si>
  <si>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</si>
  <si>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</si>
  <si>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</si>
  <si>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</si>
  <si>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</si>
  <si>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</si>
  <si>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</si>
  <si>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</si>
  <si>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</si>
  <si>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</si>
  <si>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</si>
  <si>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</si>
  <si>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</si>
  <si>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</si>
  <si>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</si>
  <si>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</si>
  <si>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</si>
  <si>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</si>
  <si>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</si>
  <si>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</si>
  <si>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</si>
  <si>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</si>
  <si>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</si>
  <si>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</si>
  <si>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</si>
  <si>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</si>
  <si>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</si>
  <si>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</si>
  <si>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</si>
  <si>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</si>
  <si>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</si>
  <si>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</si>
  <si>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</si>
  <si>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</si>
  <si>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</si>
  <si>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</si>
  <si>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</si>
  <si>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</si>
  <si>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</si>
  <si>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</si>
  <si>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</si>
  <si>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</si>
  <si>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</si>
  <si>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</si>
  <si>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</si>
  <si>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</si>
  <si>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</si>
  <si>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</si>
  <si>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</si>
  <si>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</si>
  <si>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</si>
  <si>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</si>
  <si>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</si>
  <si>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</si>
  <si>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</si>
  <si>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</si>
  <si>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</si>
  <si>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</si>
  <si>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</si>
  <si>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</si>
  <si>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</si>
  <si>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</si>
  <si>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</si>
  <si>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</si>
  <si>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</si>
  <si>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</si>
  <si>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</si>
  <si>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</si>
  <si>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</si>
  <si>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</si>
  <si>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</si>
  <si>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</si>
  <si>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</si>
  <si>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</si>
  <si>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</si>
  <si>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</si>
  <si>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</si>
  <si>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</si>
  <si>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</si>
  <si>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</si>
  <si>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</si>
  <si>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</si>
  <si>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</si>
  <si>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</si>
  <si>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</si>
  <si>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</si>
  <si>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</si>
  <si>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</si>
  <si>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</si>
  <si>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</si>
  <si>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</si>
  <si>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</si>
  <si>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</si>
  <si>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</si>
  <si>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</si>
  <si>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</si>
  <si>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</si>
  <si>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</si>
  <si>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</si>
  <si>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</si>
  <si>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</si>
  <si>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</si>
  <si>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</si>
  <si>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</si>
  <si>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</si>
  <si>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</si>
  <si>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</si>
  <si>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</si>
  <si>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</si>
  <si>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</si>
  <si>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</si>
  <si>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</si>
  <si>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</si>
  <si>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</si>
  <si>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</si>
  <si>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</si>
  <si>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</si>
  <si>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</si>
  <si>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</si>
  <si>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</si>
  <si>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</si>
  <si>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</si>
  <si>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</si>
  <si>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</si>
  <si>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</si>
  <si>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</si>
  <si>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</si>
  <si>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</si>
  <si>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</si>
  <si>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</si>
  <si>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</si>
  <si>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</si>
  <si>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</si>
  <si>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</si>
  <si>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</si>
  <si>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</si>
  <si>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</si>
  <si>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</si>
  <si>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</si>
  <si>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</si>
  <si>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</si>
  <si>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</si>
  <si>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</si>
  <si>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</si>
  <si>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</si>
  <si>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</si>
  <si>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</si>
  <si>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</si>
  <si>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</si>
  <si>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</si>
  <si>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</si>
  <si>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</si>
  <si>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</si>
  <si>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</si>
  <si>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</si>
  <si>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</si>
  <si>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</si>
  <si>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</si>
  <si>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</si>
  <si>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</si>
  <si>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</si>
  <si>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</si>
  <si>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</si>
  <si>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</si>
  <si>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</si>
  <si>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</si>
  <si>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</si>
  <si>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</si>
  <si>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</si>
  <si>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</si>
  <si>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</si>
  <si>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</si>
  <si>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</si>
  <si>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</si>
  <si>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</si>
  <si>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</si>
  <si>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</si>
  <si>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</si>
  <si>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</si>
  <si>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</si>
  <si>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</si>
  <si>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</si>
  <si>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</si>
  <si>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</si>
  <si>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</si>
  <si>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</si>
  <si>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</si>
  <si>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</si>
  <si>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</si>
  <si>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</si>
  <si>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</si>
  <si>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</si>
  <si>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</si>
  <si>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</si>
  <si>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</si>
  <si>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</si>
  <si>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</si>
  <si>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</si>
  <si>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</si>
  <si>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</si>
  <si>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</si>
  <si>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</si>
  <si>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</si>
  <si>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</si>
  <si>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</si>
  <si>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</si>
  <si>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</si>
  <si>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</si>
  <si>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</si>
  <si>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</si>
  <si>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</si>
  <si>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</si>
  <si>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</si>
  <si>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</si>
  <si>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</si>
  <si>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</si>
  <si>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</si>
  <si>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</si>
  <si>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</si>
  <si>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</si>
  <si>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</si>
  <si>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</si>
  <si>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</si>
  <si>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</si>
  <si>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</si>
  <si>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</si>
  <si>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</si>
  <si>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</si>
  <si>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</si>
  <si>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</si>
  <si>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</si>
  <si>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</si>
  <si>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</si>
  <si>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</si>
  <si>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</si>
  <si>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</si>
  <si>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</si>
  <si>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</si>
  <si>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</si>
  <si>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</si>
  <si>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</si>
  <si>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</si>
  <si>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</si>
  <si>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</si>
  <si>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</si>
  <si>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</si>
  <si>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</si>
  <si>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</si>
  <si>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</si>
  <si>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</si>
  <si>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</si>
  <si>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</si>
  <si>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</si>
  <si>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</si>
  <si>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</si>
  <si>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</si>
  <si>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</si>
  <si>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</si>
  <si>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</si>
  <si>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</si>
  <si>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</si>
  <si>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</si>
  <si>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</si>
  <si>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</si>
  <si>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</si>
  <si>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</si>
  <si>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</si>
  <si>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</si>
  <si>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</si>
  <si>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</si>
  <si>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</si>
  <si>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</si>
  <si>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</si>
  <si>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</si>
  <si>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</si>
  <si>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</si>
  <si>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</si>
  <si>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</si>
  <si>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</si>
  <si>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</si>
  <si>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</si>
  <si>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</si>
  <si>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</si>
  <si>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</si>
  <si>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</si>
  <si>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</si>
  <si>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</si>
  <si>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</si>
  <si>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</si>
  <si>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</si>
  <si>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</si>
  <si>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</si>
  <si>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</si>
  <si>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</si>
  <si>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</si>
  <si>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</si>
  <si>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</si>
  <si>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</si>
  <si>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</si>
  <si>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</si>
  <si>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</si>
  <si>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</si>
  <si>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</si>
  <si>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</si>
  <si>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</si>
  <si>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</si>
  <si>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</si>
  <si>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</si>
  <si>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</si>
  <si>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</si>
  <si>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</si>
  <si>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</si>
  <si>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</si>
  <si>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</si>
  <si>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</si>
  <si>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</si>
  <si>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</si>
  <si>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</si>
  <si>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</si>
  <si>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</si>
  <si>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</si>
  <si>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</si>
  <si>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</si>
  <si>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</si>
  <si>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</si>
  <si>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</si>
  <si>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</si>
  <si>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</si>
  <si>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</si>
  <si>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</si>
  <si>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</si>
  <si>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</si>
  <si>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</si>
  <si>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</si>
  <si>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</si>
  <si>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</si>
  <si>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</si>
  <si>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</si>
  <si>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</si>
  <si>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</si>
  <si>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</si>
  <si>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</si>
  <si>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</si>
  <si>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</si>
  <si>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</si>
  <si>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</si>
  <si>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</si>
  <si>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</si>
  <si>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</si>
  <si>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</si>
  <si>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</si>
  <si>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</si>
  <si>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</si>
  <si>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</si>
  <si>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</si>
  <si>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</si>
  <si>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</si>
  <si>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</si>
  <si>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</si>
  <si>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</si>
  <si>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</si>
  <si>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</si>
  <si>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</si>
  <si>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</si>
  <si>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</si>
  <si>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</si>
  <si>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</si>
  <si>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</si>
  <si>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</si>
  <si>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</si>
  <si>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</si>
  <si>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</si>
  <si>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</si>
  <si>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</si>
  <si>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</si>
  <si>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</si>
  <si>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</si>
  <si>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</si>
  <si>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</si>
  <si>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</si>
  <si>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</si>
  <si>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</si>
  <si>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</si>
  <si>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</si>
  <si>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</si>
  <si>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</si>
  <si>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</si>
  <si>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</si>
  <si>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</si>
  <si>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</si>
  <si>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</si>
  <si>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</si>
  <si>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</si>
  <si>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</si>
  <si>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</si>
  <si>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</si>
  <si>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</si>
  <si>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</si>
  <si>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</si>
  <si>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</si>
  <si>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</si>
  <si>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</si>
  <si>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</si>
  <si>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</si>
  <si>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</si>
  <si>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</si>
  <si>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</si>
  <si>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</si>
  <si>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</si>
  <si>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</si>
  <si>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</si>
  <si>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</si>
  <si>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</si>
  <si>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</si>
  <si>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</si>
  <si>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</si>
  <si>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</si>
  <si>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</si>
  <si>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</si>
  <si>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</si>
  <si>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</si>
  <si>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</si>
  <si>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</si>
  <si>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</si>
  <si>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</si>
  <si>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</si>
  <si>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</si>
  <si>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</si>
  <si>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</si>
  <si>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</si>
  <si>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</si>
  <si>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</si>
  <si>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</si>
  <si>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</si>
  <si>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</si>
  <si>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</si>
  <si>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</si>
  <si>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</si>
  <si>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</si>
  <si>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</si>
  <si>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</si>
  <si>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</si>
  <si>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</si>
  <si>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</si>
  <si>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</si>
  <si>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</si>
  <si>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</si>
  <si>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</si>
  <si>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</si>
  <si>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</si>
  <si>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</si>
  <si>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</si>
  <si>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</si>
  <si>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</si>
  <si>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</si>
  <si>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</si>
  <si>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</si>
  <si>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</si>
  <si>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</si>
  <si>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</si>
  <si>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</si>
  <si>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</si>
  <si>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</si>
  <si>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</si>
  <si>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</si>
  <si>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</si>
  <si>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</si>
  <si>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</si>
  <si>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</si>
  <si>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</si>
  <si>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</si>
  <si>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</si>
  <si>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</si>
  <si>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</si>
  <si>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</si>
  <si>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</si>
  <si>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</si>
  <si>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</si>
  <si>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</si>
  <si>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</si>
  <si>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</si>
  <si>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</si>
  <si>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</si>
  <si>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</si>
  <si>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</si>
  <si>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</si>
  <si>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</si>
  <si>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</si>
  <si>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</si>
  <si>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</si>
  <si>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</si>
  <si>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</si>
  <si>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</si>
  <si>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</si>
  <si>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</si>
  <si>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</si>
  <si>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</si>
  <si>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</si>
  <si>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</si>
  <si>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</si>
  <si>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</si>
  <si>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</si>
  <si>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</si>
  <si>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</si>
  <si>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</si>
  <si>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</si>
  <si>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</si>
  <si>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</si>
  <si>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</si>
  <si>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</si>
  <si>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</si>
  <si>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</si>
  <si>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</si>
  <si>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</si>
  <si>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</si>
  <si>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</si>
  <si>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</si>
  <si>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</si>
  <si>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</si>
  <si>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</si>
  <si>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</si>
  <si>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</si>
  <si>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</si>
  <si>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</si>
  <si>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</si>
  <si>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</si>
  <si>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</si>
  <si>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</si>
  <si>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</si>
  <si>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</si>
  <si>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</si>
  <si>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</si>
  <si>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</si>
  <si>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</si>
  <si>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</si>
  <si>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</si>
  <si>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</si>
  <si>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</si>
  <si>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</si>
  <si>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</si>
  <si>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</si>
  <si>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</si>
  <si>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</si>
  <si>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</si>
  <si>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</si>
  <si>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</si>
  <si>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</si>
  <si>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</si>
  <si>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</si>
  <si>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</si>
  <si>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</si>
  <si>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</si>
  <si>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</si>
  <si>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</si>
  <si>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</si>
  <si>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</si>
  <si>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</si>
  <si>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</si>
  <si>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</si>
  <si>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</si>
  <si>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</si>
  <si>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</si>
  <si>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</si>
  <si>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</si>
  <si>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</si>
  <si>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</si>
  <si>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</si>
  <si>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</si>
  <si>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</si>
  <si>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</si>
  <si>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</si>
  <si>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</si>
  <si>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</si>
  <si>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</si>
  <si>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</si>
  <si>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</si>
  <si>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</si>
  <si>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</si>
  <si>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</si>
  <si>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</si>
  <si>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</si>
  <si>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</si>
  <si>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</si>
  <si>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</si>
  <si>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</si>
  <si>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</si>
  <si>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</si>
  <si>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</si>
  <si>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</si>
  <si>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</si>
  <si>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</si>
  <si>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</si>
  <si>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</si>
  <si>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</si>
  <si>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</si>
  <si>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</si>
  <si>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</si>
  <si>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</si>
  <si>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</si>
  <si>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</si>
  <si>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</si>
  <si>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</si>
  <si>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</si>
  <si>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</si>
  <si>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</si>
  <si>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</si>
  <si>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</si>
  <si>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</si>
  <si>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</si>
  <si>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</si>
  <si>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</si>
  <si>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</si>
  <si>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</si>
  <si>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</si>
  <si>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</si>
  <si>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</si>
  <si>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</si>
  <si>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</si>
  <si>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</si>
  <si>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</si>
  <si>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</si>
  <si>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</si>
  <si>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</si>
  <si>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</si>
  <si>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</si>
  <si>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</si>
  <si>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</si>
  <si>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</si>
  <si>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</si>
  <si>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</si>
  <si>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</si>
  <si>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</si>
  <si>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</si>
  <si>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</si>
  <si>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</si>
  <si>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</si>
  <si>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</si>
  <si>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</si>
  <si>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</si>
  <si>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</si>
  <si>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</si>
  <si>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</si>
  <si>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</si>
  <si>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</si>
  <si>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</si>
  <si>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</si>
  <si>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</si>
  <si>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</si>
  <si>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</si>
  <si>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</si>
  <si>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</si>
  <si>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</si>
  <si>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</si>
  <si>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</si>
  <si>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</si>
  <si>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</si>
  <si>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</si>
  <si>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</si>
  <si>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</si>
  <si>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</si>
  <si>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</si>
  <si>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</si>
  <si>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</si>
  <si>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</si>
  <si>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</si>
  <si>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</si>
  <si>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</si>
  <si>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</si>
  <si>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</si>
  <si>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</si>
  <si>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</si>
  <si>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</si>
  <si>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</si>
  <si>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</si>
  <si>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</si>
  <si>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</si>
  <si>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</si>
  <si>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</si>
  <si>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</si>
  <si>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</si>
  <si>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</si>
  <si>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</si>
  <si>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</si>
  <si>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</si>
  <si>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</si>
  <si>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</si>
  <si>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</si>
  <si>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</si>
  <si>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</si>
  <si>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</si>
  <si>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</si>
  <si>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</si>
  <si>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</si>
  <si>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</si>
  <si>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</si>
  <si>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</si>
  <si>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</si>
  <si>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</si>
  <si>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</si>
  <si>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</si>
  <si>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</si>
  <si>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</si>
  <si>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</si>
  <si>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</si>
  <si>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</si>
  <si>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</si>
  <si>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</si>
  <si>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</si>
  <si>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</si>
  <si>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</si>
  <si>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</si>
  <si>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</si>
  <si>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</si>
  <si>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</si>
  <si>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</si>
  <si>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</si>
  <si>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</si>
  <si>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</si>
  <si>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</si>
  <si>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</si>
  <si>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</si>
  <si>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</si>
  <si>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</si>
  <si>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</si>
  <si>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</si>
  <si>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</si>
  <si>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</si>
  <si>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</si>
  <si>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</si>
  <si>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</si>
  <si>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</si>
  <si>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</si>
  <si>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</si>
  <si>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</si>
  <si>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</si>
  <si>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</si>
  <si>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</si>
  <si>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</si>
  <si>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</si>
  <si>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</si>
  <si>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</si>
  <si>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</si>
  <si>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</si>
  <si>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</si>
  <si>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</si>
  <si>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</si>
  <si>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</si>
  <si>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</si>
  <si>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</si>
  <si>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</si>
  <si>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</si>
  <si>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</si>
  <si>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</si>
  <si>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</si>
  <si>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</si>
  <si>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</si>
  <si>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</si>
  <si>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</si>
  <si>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</si>
  <si>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</si>
  <si>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</si>
  <si>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</si>
  <si>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</si>
  <si>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</si>
  <si>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</si>
  <si>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</si>
  <si>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</si>
  <si>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</si>
  <si>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</si>
  <si>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</si>
  <si>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</si>
  <si>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</si>
  <si>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</si>
  <si>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</si>
  <si>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</si>
  <si>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</si>
  <si>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</si>
  <si>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</si>
  <si>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</si>
  <si>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</si>
  <si>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</si>
  <si>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</si>
  <si>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</si>
  <si>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</si>
  <si>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</si>
  <si>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</si>
  <si>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</si>
  <si>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</si>
  <si>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</si>
  <si>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</si>
  <si>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</si>
  <si>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</si>
  <si>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</si>
  <si>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</si>
  <si>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</si>
  <si>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</si>
  <si>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</si>
  <si>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</si>
  <si>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</si>
  <si>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</si>
  <si>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</si>
  <si>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</si>
  <si>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</si>
  <si>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</si>
  <si>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</si>
  <si>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</si>
  <si>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</si>
  <si>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</si>
  <si>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</si>
  <si>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</si>
  <si>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</si>
  <si>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</si>
  <si>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</si>
  <si>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</si>
  <si>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</si>
  <si>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</si>
  <si>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</si>
  <si>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</si>
  <si>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</si>
  <si>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</si>
  <si>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</si>
  <si>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</si>
  <si>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</si>
  <si>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</si>
  <si>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</si>
  <si>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</si>
  <si>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</si>
  <si>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</si>
  <si>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</si>
  <si>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</si>
  <si>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</si>
  <si>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</si>
  <si>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</si>
  <si>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</si>
  <si>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</si>
  <si>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</si>
  <si>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</si>
  <si>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</si>
  <si>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</si>
  <si>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</si>
  <si>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</si>
  <si>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</si>
  <si>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</si>
  <si>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</si>
  <si>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</si>
  <si>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</si>
  <si>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</si>
  <si>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</si>
  <si>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</si>
  <si>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</si>
  <si>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</si>
  <si>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</si>
  <si>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</si>
  <si>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</si>
  <si>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</si>
  <si>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</si>
  <si>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</si>
  <si>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</si>
  <si>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</si>
  <si>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</si>
  <si>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</si>
  <si>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</si>
  <si>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</si>
  <si>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</si>
  <si>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</si>
  <si>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</si>
  <si>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</si>
  <si>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</si>
  <si>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</si>
  <si>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</si>
  <si>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</si>
  <si>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</si>
  <si>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</si>
  <si>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</si>
  <si>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</si>
  <si>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</si>
  <si>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</si>
  <si>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</si>
  <si>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</si>
  <si>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</si>
  <si>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</si>
  <si>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</si>
  <si>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</si>
  <si>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</si>
  <si>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</si>
  <si>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</si>
  <si>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</si>
  <si>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</si>
  <si>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</si>
  <si>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</si>
  <si>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</si>
  <si>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</si>
  <si>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</si>
  <si>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</si>
  <si>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</si>
  <si>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</si>
  <si>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</si>
  <si>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</si>
  <si>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</si>
  <si>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</si>
  <si>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</si>
  <si>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</si>
  <si>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</si>
  <si>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</si>
  <si>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</si>
  <si>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</si>
  <si>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</si>
  <si>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</si>
  <si>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</si>
  <si>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</si>
  <si>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</si>
  <si>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</si>
  <si>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</si>
  <si>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</si>
  <si>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</si>
  <si>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</si>
  <si>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</si>
  <si>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</si>
  <si>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</si>
  <si>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</si>
  <si>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</si>
  <si>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</si>
  <si>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</si>
  <si>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</si>
  <si>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</si>
  <si>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</si>
  <si>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</si>
  <si>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</si>
  <si>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</si>
  <si>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</si>
  <si>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</si>
  <si>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</si>
  <si>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</si>
  <si>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</si>
  <si>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</si>
  <si>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</si>
  <si>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</si>
  <si>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</si>
  <si>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</si>
  <si>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</si>
  <si>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</si>
  <si>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</si>
  <si>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</si>
  <si>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</si>
  <si>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</si>
  <si>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</si>
  <si>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</si>
  <si>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</si>
  <si>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</si>
  <si>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</si>
  <si>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</si>
  <si>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</si>
  <si>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</si>
  <si>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</si>
  <si>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</si>
  <si>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</si>
  <si>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</si>
  <si>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</si>
  <si>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</si>
  <si>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</si>
  <si>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</si>
  <si>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</si>
  <si>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</si>
  <si>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</si>
  <si>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</si>
  <si>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</si>
  <si>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</si>
  <si>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</si>
  <si>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</si>
  <si>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</si>
  <si>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</si>
  <si>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</si>
  <si>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</si>
  <si>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</si>
  <si>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</si>
  <si>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</si>
  <si>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</si>
  <si>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</si>
  <si>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</si>
  <si>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</si>
  <si>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</si>
  <si>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</si>
  <si>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</si>
  <si>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</si>
  <si>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</si>
  <si>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</si>
  <si>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</si>
  <si>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</si>
  <si>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</si>
  <si>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</si>
  <si>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</si>
  <si>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</si>
  <si>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</si>
  <si>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</si>
  <si>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</si>
  <si>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</si>
  <si>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</si>
  <si>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</si>
  <si>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</si>
  <si>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</si>
  <si>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</si>
  <si>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</si>
  <si>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</si>
  <si>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</si>
  <si>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</si>
  <si>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</si>
  <si>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</si>
  <si>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</si>
  <si>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</si>
  <si>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</si>
  <si>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</si>
  <si>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</si>
  <si>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</si>
  <si>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</si>
  <si>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</si>
  <si>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</si>
  <si>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</si>
  <si>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</si>
  <si>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</si>
  <si>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</si>
  <si>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</si>
  <si>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</si>
  <si>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</si>
  <si>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</si>
  <si>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</si>
  <si>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</si>
  <si>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</si>
  <si>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</si>
  <si>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</si>
  <si>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</si>
  <si>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</si>
  <si>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</si>
  <si>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</si>
  <si>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</si>
  <si>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</si>
  <si>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</si>
  <si>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</si>
  <si>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</si>
  <si>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</si>
  <si>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</si>
  <si>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</si>
  <si>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</si>
  <si>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</si>
  <si>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</si>
  <si>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</si>
  <si>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</si>
  <si>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</si>
  <si>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</si>
  <si>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</si>
  <si>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</si>
  <si>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</si>
  <si>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</si>
  <si>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</si>
  <si>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</si>
  <si>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</si>
  <si>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</si>
  <si>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</si>
  <si>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</si>
  <si>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</si>
  <si>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</si>
  <si>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</si>
  <si>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</si>
  <si>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</si>
  <si>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</si>
  <si>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</si>
  <si>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</si>
  <si>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</si>
  <si>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</si>
  <si>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</si>
  <si>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</si>
  <si>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</si>
  <si>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</si>
  <si>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</si>
  <si>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</si>
  <si>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</si>
  <si>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</si>
  <si>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</si>
  <si>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</si>
  <si>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</si>
  <si>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</si>
  <si>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</si>
  <si>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</si>
  <si>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</si>
  <si>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</si>
  <si>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</si>
  <si>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</si>
  <si>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</si>
  <si>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</si>
  <si>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</si>
  <si>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</si>
  <si>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</si>
  <si>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</si>
  <si>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</si>
  <si>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</si>
  <si>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</si>
  <si>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</si>
  <si>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</si>
  <si>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</si>
  <si>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</si>
  <si>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</si>
  <si>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</si>
  <si>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</si>
  <si>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</si>
  <si>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</si>
  <si>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</si>
  <si>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</si>
  <si>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</si>
  <si>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</si>
  <si>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</si>
  <si>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</si>
  <si>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</si>
  <si>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</si>
  <si>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</si>
  <si>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</si>
  <si>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</si>
  <si>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</si>
  <si>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</si>
  <si>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</si>
  <si>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</si>
  <si>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</si>
  <si>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</si>
  <si>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</si>
  <si>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</si>
  <si>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</si>
  <si>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</si>
  <si>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</si>
  <si>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</si>
  <si>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</si>
  <si>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</si>
  <si>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</si>
  <si>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</si>
  <si>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</si>
  <si>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</si>
  <si>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</si>
  <si>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</si>
  <si>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</si>
  <si>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</si>
  <si>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</si>
  <si>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</si>
  <si>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</si>
  <si>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</si>
  <si>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</si>
  <si>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</si>
  <si>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</si>
  <si>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</si>
  <si>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</si>
  <si>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</si>
  <si>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</si>
  <si>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</si>
  <si>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</si>
  <si>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</si>
  <si>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</si>
  <si>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</si>
  <si>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</si>
  <si>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</si>
  <si>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</si>
  <si>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</si>
  <si>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</si>
  <si>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</si>
  <si>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</si>
  <si>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</si>
  <si>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</si>
  <si>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</si>
  <si>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</si>
  <si>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</si>
  <si>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</si>
  <si>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</si>
  <si>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</si>
  <si>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</si>
  <si>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</si>
  <si>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</si>
  <si>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</si>
  <si>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</si>
  <si>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</si>
  <si>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</si>
  <si>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</si>
  <si>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</si>
  <si>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</si>
  <si>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</si>
  <si>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</si>
  <si>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</si>
  <si>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</si>
  <si>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</si>
  <si>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</si>
  <si>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</si>
  <si>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</si>
  <si>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</si>
  <si>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</si>
  <si>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</si>
  <si>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</si>
  <si>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</si>
  <si>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</si>
  <si>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</si>
  <si>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</si>
  <si>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</si>
  <si>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</si>
  <si>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</si>
  <si>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</si>
  <si>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</si>
  <si>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</si>
  <si>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</si>
  <si>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</si>
  <si>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</si>
  <si>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</si>
  <si>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</si>
  <si>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</si>
  <si>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</si>
  <si>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</si>
  <si>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</si>
  <si>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</si>
  <si>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</si>
  <si>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</si>
  <si>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</si>
  <si>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</si>
  <si>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</si>
  <si>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</si>
  <si>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</si>
  <si>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</si>
  <si>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</si>
  <si>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</si>
  <si>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</si>
  <si>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</si>
  <si>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</si>
  <si>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</si>
  <si>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</si>
  <si>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</si>
  <si>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</si>
  <si>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</si>
  <si>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</si>
  <si>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</si>
  <si>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</si>
  <si>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</si>
  <si>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</si>
  <si>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</si>
  <si>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</si>
  <si>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</si>
  <si>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</si>
  <si>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</si>
  <si>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</si>
  <si>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</si>
  <si>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</si>
  <si>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</si>
  <si>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</si>
  <si>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</si>
  <si>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</si>
  <si>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</si>
  <si>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</si>
  <si>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</si>
  <si>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</si>
  <si>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</si>
  <si>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</si>
  <si>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</si>
  <si>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</si>
  <si>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</si>
  <si>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</si>
  <si>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</si>
  <si>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</si>
  <si>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</si>
  <si>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</si>
  <si>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</si>
  <si>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</si>
  <si>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</si>
  <si>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</si>
  <si>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</si>
  <si>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</si>
  <si>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</si>
  <si>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</si>
  <si>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</si>
  <si>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</si>
  <si>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</si>
  <si>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</si>
  <si>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</si>
  <si>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</si>
  <si>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</si>
  <si>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</si>
  <si>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</si>
  <si>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</si>
  <si>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</si>
  <si>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</si>
  <si>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</si>
  <si>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</si>
  <si>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</si>
  <si>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</si>
  <si>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</si>
  <si>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</si>
  <si>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</si>
  <si>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</si>
  <si>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</si>
  <si>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</si>
  <si>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</si>
  <si>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</si>
  <si>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</si>
  <si>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</si>
  <si>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</si>
  <si>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</si>
  <si>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</si>
  <si>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</si>
  <si>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</si>
  <si>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</si>
  <si>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</si>
  <si>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</si>
  <si>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</si>
  <si>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</si>
  <si>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</si>
  <si>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</si>
  <si>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</si>
  <si>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</si>
  <si>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</si>
  <si>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</si>
  <si>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</si>
  <si>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</si>
  <si>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</si>
  <si>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</si>
  <si>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</si>
  <si>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</si>
  <si>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</si>
  <si>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</si>
  <si>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</si>
  <si>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</si>
  <si>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</si>
  <si>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</si>
  <si>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</si>
  <si>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</si>
  <si>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</si>
  <si>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</si>
  <si>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</si>
  <si>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</si>
  <si>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</si>
  <si>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</si>
  <si>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</si>
  <si>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</si>
  <si>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</si>
  <si>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</si>
  <si>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</si>
  <si>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</si>
  <si>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</si>
  <si>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</si>
  <si>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</si>
  <si>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</si>
  <si>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</si>
  <si>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</si>
  <si>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</si>
  <si>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</si>
  <si>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</si>
  <si>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</si>
  <si>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</si>
  <si>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</si>
  <si>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</si>
  <si>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</si>
  <si>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</si>
  <si>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</si>
  <si>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</si>
  <si>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</si>
  <si>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</si>
  <si>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</si>
  <si>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</si>
  <si>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</si>
  <si>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</si>
  <si>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</si>
  <si>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</si>
  <si>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</si>
  <si>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</si>
  <si>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</si>
  <si>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</si>
  <si>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</si>
  <si>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</si>
  <si>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</si>
  <si>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</si>
  <si>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</si>
  <si>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</si>
  <si>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</si>
  <si>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</si>
  <si>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</si>
  <si>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</si>
  <si>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</si>
  <si>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</si>
  <si>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</si>
  <si>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</si>
  <si>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</si>
  <si>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</si>
  <si>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</si>
  <si>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</si>
  <si>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</si>
  <si>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</si>
  <si>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</si>
  <si>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</si>
  <si>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</si>
  <si>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</si>
  <si>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</si>
  <si>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</si>
  <si>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</si>
  <si>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</si>
  <si>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</si>
  <si>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</si>
  <si>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</si>
  <si>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</si>
  <si>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</si>
  <si>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</si>
  <si>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</si>
  <si>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</si>
  <si>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</si>
  <si>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</si>
  <si>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</si>
  <si>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</si>
  <si>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</si>
  <si>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</si>
  <si>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</si>
  <si>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</si>
  <si>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</si>
  <si>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</si>
  <si>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</si>
  <si>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</si>
  <si>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</si>
  <si>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</si>
  <si>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</si>
  <si>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</si>
  <si>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</si>
  <si>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</si>
  <si>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</si>
  <si>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</si>
  <si>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</si>
  <si>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</si>
  <si>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</si>
  <si>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</si>
  <si>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</si>
  <si>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</si>
  <si>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</si>
  <si>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</si>
  <si>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</si>
  <si>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</si>
  <si>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</si>
  <si>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</si>
  <si>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</si>
  <si>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</si>
  <si>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</si>
  <si>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</si>
  <si>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</si>
  <si>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</si>
  <si>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</si>
  <si>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</si>
  <si>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</si>
  <si>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</si>
  <si>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</si>
  <si>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</si>
  <si>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</si>
  <si>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</si>
  <si>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</si>
  <si>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</si>
  <si>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</si>
  <si>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</si>
  <si>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</si>
  <si>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</si>
  <si>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</si>
  <si>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</si>
  <si>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</si>
  <si>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</si>
  <si>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</si>
  <si>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</si>
  <si>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</si>
  <si>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</si>
  <si>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</si>
  <si>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</si>
  <si>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</si>
  <si>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</si>
  <si>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</si>
  <si>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</si>
  <si>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</si>
  <si>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</si>
  <si>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</si>
  <si>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</si>
  <si>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</si>
  <si>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</si>
  <si>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</si>
  <si>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</si>
  <si>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</si>
  <si>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</si>
  <si>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</si>
  <si>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</si>
  <si>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</si>
  <si>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</si>
  <si>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</si>
  <si>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</si>
  <si>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</si>
  <si>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</si>
  <si>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</si>
  <si>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</si>
  <si>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</si>
  <si>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</si>
  <si>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</si>
  <si>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</si>
  <si>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</si>
  <si>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</si>
  <si>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</si>
  <si>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</si>
  <si>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</si>
  <si>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</si>
  <si>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</si>
  <si>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</si>
  <si>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</si>
  <si>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</si>
  <si>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</si>
  <si>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</si>
  <si>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</si>
  <si>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</si>
  <si>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</si>
  <si>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</si>
  <si>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</si>
  <si>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</si>
  <si>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</si>
  <si>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</si>
  <si>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</si>
  <si>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</si>
  <si>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</si>
  <si>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</si>
  <si>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</si>
  <si>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</si>
  <si>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</si>
  <si>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</si>
  <si>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</si>
  <si>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</si>
  <si>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</si>
  <si>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</si>
  <si>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</si>
  <si>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</si>
  <si>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</si>
  <si>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</si>
  <si>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</si>
  <si>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</si>
  <si>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</si>
  <si>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</si>
  <si>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</si>
  <si>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</si>
  <si>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</si>
  <si>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</si>
  <si>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</si>
  <si>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</si>
  <si>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</si>
  <si>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</si>
  <si>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</si>
  <si>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</si>
  <si>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</si>
  <si>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</si>
  <si>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</si>
  <si>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</si>
  <si>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</si>
  <si>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</si>
  <si>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</si>
  <si>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</si>
  <si>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</si>
  <si>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</si>
  <si>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</si>
  <si>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</si>
  <si>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</si>
  <si>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</si>
  <si>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</si>
  <si>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</si>
  <si>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</si>
  <si>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</si>
  <si>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</si>
  <si>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</si>
  <si>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</si>
  <si>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</si>
  <si>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</si>
  <si>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</si>
  <si>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</si>
  <si>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</si>
  <si>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</si>
  <si>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</si>
  <si>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</si>
  <si>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</si>
  <si>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</si>
  <si>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</si>
  <si>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</si>
  <si>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</si>
  <si>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</si>
  <si>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</si>
  <si>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</si>
  <si>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</si>
  <si>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</si>
  <si>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</si>
  <si>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</si>
  <si>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</si>
  <si>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</si>
  <si>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</si>
  <si>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</si>
  <si>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</si>
  <si>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</si>
  <si>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</si>
  <si>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</si>
  <si>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</si>
  <si>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</si>
  <si>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</si>
  <si>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</si>
  <si>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</si>
  <si>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</si>
  <si>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</si>
  <si>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</si>
  <si>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</si>
  <si>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</si>
  <si>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</si>
  <si>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</si>
  <si>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</si>
  <si>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</si>
  <si>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</si>
  <si>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</si>
  <si>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</si>
  <si>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</si>
  <si>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</si>
  <si>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</si>
  <si>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</si>
  <si>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</si>
  <si>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</si>
  <si>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</si>
  <si>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</si>
  <si>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</si>
  <si>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</si>
  <si>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</si>
  <si>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</si>
  <si>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</si>
  <si>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</si>
  <si>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</si>
  <si>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</si>
  <si>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</si>
  <si>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</si>
  <si>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</si>
  <si>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</si>
  <si>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</si>
  <si>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</si>
  <si>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</si>
  <si>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</si>
  <si>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</si>
  <si>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</si>
  <si>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</si>
  <si>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</si>
  <si>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</si>
  <si>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</si>
  <si>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</si>
  <si>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</si>
  <si>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</si>
  <si>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</si>
  <si>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</si>
  <si>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</si>
  <si>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</si>
  <si>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</si>
  <si>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</si>
  <si>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</si>
  <si>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</si>
  <si>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</si>
  <si>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</si>
  <si>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</si>
  <si>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</si>
  <si>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</si>
  <si>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</si>
  <si>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</si>
  <si>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</si>
  <si>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</si>
  <si>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</si>
  <si>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</si>
  <si>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</si>
  <si>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</si>
  <si>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</si>
  <si>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</si>
  <si>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</si>
  <si>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</si>
  <si>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</si>
  <si>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</si>
  <si>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</si>
  <si>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</si>
  <si>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</si>
  <si>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</si>
  <si>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</si>
  <si>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</si>
  <si>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</si>
  <si>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</si>
  <si>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</si>
  <si>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</si>
  <si>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</si>
  <si>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</si>
  <si>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</si>
  <si>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</si>
  <si>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</si>
  <si>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</si>
  <si>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</si>
  <si>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</si>
  <si>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</si>
  <si>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</si>
  <si>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</si>
  <si>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</si>
  <si>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</si>
  <si>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</si>
  <si>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</si>
  <si>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</si>
  <si>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</si>
  <si>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</si>
  <si>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</si>
  <si>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</si>
  <si>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</si>
  <si>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</si>
  <si>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</si>
  <si>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</si>
  <si>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</si>
  <si>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</si>
  <si>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</si>
  <si>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</si>
  <si>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</si>
  <si>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</si>
  <si>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</si>
  <si>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</si>
  <si>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</si>
  <si>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</si>
  <si>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</si>
  <si>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</si>
  <si>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</si>
  <si>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</si>
  <si>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</si>
  <si>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</si>
  <si>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</si>
  <si>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</si>
  <si>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</si>
  <si>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</si>
  <si>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</si>
  <si>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</si>
  <si>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</si>
  <si>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</si>
  <si>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</si>
  <si>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</si>
  <si>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</si>
  <si>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</si>
  <si>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</si>
  <si>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</si>
  <si>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</si>
  <si>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</si>
  <si>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</si>
  <si>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</si>
  <si>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</si>
  <si>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</si>
  <si>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</si>
  <si>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</si>
  <si>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</si>
  <si>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</si>
  <si>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</si>
  <si>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</si>
  <si>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</si>
  <si>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</si>
  <si>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</si>
  <si>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</si>
  <si>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</si>
  <si>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</si>
  <si>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</si>
  <si>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</si>
  <si>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</si>
  <si>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</si>
  <si>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</si>
  <si>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</si>
  <si>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</si>
  <si>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</si>
  <si>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</si>
  <si>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</si>
  <si>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</si>
  <si>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</si>
  <si>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</si>
  <si>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</si>
  <si>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</si>
  <si>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</si>
  <si>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</si>
  <si>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</si>
  <si>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</si>
  <si>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</si>
  <si>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</si>
  <si>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</si>
  <si>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</si>
  <si>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</si>
  <si>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</si>
  <si>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</si>
  <si>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</si>
  <si>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</si>
  <si>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</si>
  <si>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</si>
  <si>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</si>
  <si>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</si>
  <si>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</si>
  <si>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</si>
  <si>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</si>
  <si>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</si>
  <si>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</si>
  <si>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</si>
  <si>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</si>
  <si>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</si>
  <si>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</si>
  <si>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</si>
  <si>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</si>
  <si>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</si>
  <si>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</si>
  <si>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</si>
  <si>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</si>
  <si>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</si>
  <si>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</si>
  <si>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</si>
  <si>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</si>
  <si>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</si>
  <si>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</si>
  <si>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</si>
  <si>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</si>
  <si>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</si>
  <si>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</si>
  <si>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</si>
  <si>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</si>
  <si>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</si>
  <si>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</si>
  <si>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</si>
  <si>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</si>
  <si>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</si>
  <si>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</si>
  <si>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</si>
  <si>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</si>
  <si>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</si>
  <si>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</si>
  <si>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</si>
  <si>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</si>
  <si>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</si>
  <si>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</si>
  <si>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</si>
  <si>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</si>
  <si>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</si>
  <si>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</si>
  <si>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</si>
  <si>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</si>
  <si>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</si>
  <si>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</si>
  <si>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</si>
  <si>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</si>
  <si>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</si>
  <si>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</si>
  <si>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</si>
  <si>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</si>
  <si>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</si>
  <si>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</si>
  <si>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</si>
  <si>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</si>
  <si>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</si>
  <si>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</si>
  <si>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</si>
  <si>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</si>
  <si>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</si>
  <si>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</si>
  <si>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</si>
  <si>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</si>
  <si>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</si>
  <si>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</si>
  <si>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</si>
  <si>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</si>
  <si>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</si>
  <si>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</si>
  <si>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</si>
  <si>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</si>
  <si>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</si>
  <si>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</si>
  <si>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</si>
  <si>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</si>
  <si>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</si>
  <si>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</si>
  <si>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</si>
  <si>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</si>
  <si>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</si>
  <si>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</si>
  <si>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</si>
  <si>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</si>
  <si>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</si>
  <si>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</si>
  <si>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</si>
  <si>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</si>
  <si>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</si>
  <si>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</si>
  <si>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</si>
  <si>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</si>
  <si>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</si>
  <si>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</si>
  <si>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</si>
  <si>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</si>
  <si>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</si>
  <si>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</si>
  <si>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</si>
  <si>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</si>
  <si>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</si>
  <si>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</si>
  <si>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</si>
  <si>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</si>
  <si>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</si>
  <si>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</si>
  <si>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</si>
  <si>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</si>
  <si>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</si>
  <si>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</si>
  <si>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</si>
  <si>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</si>
  <si>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</si>
  <si>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</si>
  <si>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</si>
  <si>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</si>
  <si>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</si>
  <si>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</si>
  <si>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</si>
  <si>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</si>
  <si>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</si>
  <si>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</si>
  <si>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</si>
  <si>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</si>
  <si>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</si>
  <si>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</si>
  <si>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</si>
  <si>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</si>
  <si>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</si>
  <si>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</si>
  <si>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</si>
  <si>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</si>
  <si>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</si>
  <si>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</si>
  <si>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</si>
  <si>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</si>
  <si>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</si>
  <si>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</si>
  <si>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</si>
  <si>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</si>
  <si>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</si>
  <si>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</si>
  <si>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</si>
  <si>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</si>
  <si>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</si>
  <si>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</si>
  <si>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</si>
  <si>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</si>
  <si>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</si>
  <si>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</si>
  <si>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</si>
  <si>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</si>
  <si>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</si>
  <si>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</si>
  <si>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</si>
  <si>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</si>
  <si>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</si>
  <si>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</si>
  <si>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</si>
  <si>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</si>
  <si>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</si>
  <si>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</si>
  <si>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</si>
  <si>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</si>
  <si>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</si>
  <si>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</si>
  <si>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</si>
  <si>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</si>
  <si>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</si>
  <si>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</si>
  <si>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</si>
  <si>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</si>
  <si>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</si>
  <si>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</si>
  <si>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</si>
  <si>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</si>
  <si>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</si>
  <si>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</si>
  <si>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</si>
  <si>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</si>
  <si>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</si>
  <si>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</si>
  <si>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</si>
  <si>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</si>
  <si>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</si>
  <si>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</si>
  <si>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</si>
  <si>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</si>
  <si>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</si>
  <si>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</si>
  <si>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</si>
  <si>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</si>
  <si>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</si>
  <si>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</si>
  <si>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</si>
  <si>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</si>
  <si>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</si>
  <si>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</si>
  <si>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</si>
  <si>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</si>
  <si>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</si>
  <si>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</si>
  <si>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</si>
  <si>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</si>
  <si>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</si>
  <si>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</si>
  <si>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</si>
  <si>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</si>
  <si>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</si>
  <si>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</si>
  <si>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</si>
  <si>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</si>
  <si>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</si>
  <si>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</si>
  <si>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</si>
  <si>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</si>
  <si>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</si>
  <si>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</si>
  <si>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</si>
  <si>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</si>
  <si>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</si>
  <si>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</si>
  <si>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</si>
  <si>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</si>
  <si>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</si>
  <si>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</si>
  <si>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</si>
  <si>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</si>
  <si>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</si>
  <si>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</si>
  <si>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</si>
  <si>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</si>
  <si>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</si>
  <si>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</si>
  <si>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</si>
  <si>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</si>
  <si>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</si>
  <si>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</si>
  <si>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</si>
  <si>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</si>
  <si>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</si>
  <si>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</si>
  <si>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</si>
  <si>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</si>
  <si>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</si>
  <si>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</si>
  <si>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</si>
  <si>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</si>
  <si>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</si>
  <si>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</si>
  <si>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</si>
  <si>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</si>
  <si>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</si>
  <si>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</si>
  <si>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</si>
  <si>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</si>
  <si>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</si>
  <si>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</si>
  <si>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</si>
  <si>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</si>
  <si>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</si>
  <si>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</si>
  <si>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</si>
  <si>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</si>
  <si>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</si>
  <si>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</si>
  <si>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</si>
  <si>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</si>
  <si>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</si>
  <si>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</si>
  <si>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</si>
  <si>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</si>
  <si>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</si>
  <si>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</si>
  <si>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</si>
  <si>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</si>
  <si>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</si>
  <si>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</si>
  <si>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</si>
  <si>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</si>
  <si>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</si>
  <si>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</si>
  <si>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</si>
  <si>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</si>
  <si>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</si>
  <si>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</si>
  <si>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</si>
  <si>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</si>
  <si>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</si>
  <si>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</si>
  <si>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</si>
  <si>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</si>
  <si>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</si>
  <si>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</si>
  <si>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</si>
  <si>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</si>
  <si>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</si>
  <si>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</si>
  <si>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</si>
  <si>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</si>
  <si>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</si>
  <si>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</si>
  <si>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</si>
  <si>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</si>
  <si>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</si>
  <si>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</si>
  <si>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</si>
  <si>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</si>
  <si>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</si>
  <si>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</si>
  <si>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</si>
  <si>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</si>
  <si>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</si>
  <si>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</si>
  <si>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</si>
  <si>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</si>
  <si>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</si>
  <si>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</si>
  <si>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</si>
  <si>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</si>
  <si>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</si>
  <si>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</si>
  <si>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</si>
  <si>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</si>
  <si>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</si>
  <si>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</si>
  <si>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</si>
  <si>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</si>
  <si>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</si>
  <si>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</si>
  <si>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</si>
  <si>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</si>
  <si>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</si>
  <si>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</si>
  <si>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</si>
  <si>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</si>
  <si>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</si>
  <si>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</si>
  <si>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</si>
  <si>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</si>
  <si>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</si>
  <si>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</si>
  <si>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</si>
  <si>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</si>
  <si>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</si>
  <si>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</si>
  <si>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</si>
  <si>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</si>
  <si>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</si>
  <si>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</si>
  <si>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</si>
  <si>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</si>
  <si>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</si>
  <si>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</si>
  <si>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</si>
  <si>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</si>
  <si>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</si>
  <si>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</si>
  <si>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</si>
  <si>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</si>
  <si>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</si>
  <si>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</si>
  <si>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</si>
  <si>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</si>
  <si>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</si>
  <si>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</si>
  <si>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</si>
  <si>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</si>
  <si>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</si>
  <si>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</si>
  <si>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</si>
  <si>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</si>
  <si>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</si>
  <si>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</si>
  <si>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</si>
  <si>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</si>
  <si>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</si>
  <si>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</si>
  <si>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</si>
  <si>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</si>
  <si>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</si>
  <si>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</si>
  <si>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</si>
  <si>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</si>
  <si>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</si>
  <si>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</si>
  <si>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</si>
  <si>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</si>
  <si>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</si>
  <si>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</si>
  <si>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</si>
  <si>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</si>
  <si>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</si>
  <si>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</si>
  <si>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</si>
  <si>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</si>
  <si>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</si>
  <si>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</si>
  <si>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</si>
  <si>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</si>
  <si>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</si>
  <si>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</si>
  <si>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</si>
  <si>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</si>
  <si>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</si>
  <si>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</si>
  <si>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</si>
  <si>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</si>
  <si>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</si>
  <si>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</si>
  <si>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</si>
  <si>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</si>
  <si>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</si>
  <si>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</si>
  <si>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</si>
  <si>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</si>
  <si>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</si>
  <si>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</si>
  <si>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</si>
  <si>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</si>
  <si>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</si>
  <si>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</si>
  <si>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</si>
  <si>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</si>
  <si>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</si>
  <si>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</si>
  <si>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</si>
  <si>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</si>
  <si>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</si>
  <si>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</si>
  <si>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</si>
  <si>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</si>
  <si>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</si>
  <si>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</si>
  <si>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</si>
  <si>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</si>
  <si>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</si>
  <si>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</si>
  <si>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</si>
  <si>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</si>
  <si>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</si>
  <si>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</si>
  <si>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</si>
  <si>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</si>
  <si>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</si>
  <si>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</si>
  <si>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</si>
  <si>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</si>
  <si>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</si>
  <si>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</si>
  <si>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</si>
  <si>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</si>
  <si>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</si>
  <si>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</si>
  <si>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</si>
  <si>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</si>
  <si>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</si>
  <si>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</si>
  <si>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</si>
  <si>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</si>
  <si>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</si>
  <si>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</si>
  <si>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</si>
  <si>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</si>
  <si>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</si>
  <si>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</si>
  <si>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</si>
  <si>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</si>
  <si>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</si>
  <si>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</si>
  <si>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</si>
  <si>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</si>
  <si>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</si>
  <si>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</si>
  <si>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</si>
  <si>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</si>
  <si>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</si>
  <si>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</si>
  <si>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</si>
  <si>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</si>
  <si>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</si>
  <si>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</si>
  <si>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</si>
  <si>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</si>
  <si>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</si>
  <si>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</si>
  <si>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</si>
  <si>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</si>
  <si>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</si>
  <si>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</si>
  <si>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</si>
  <si>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</si>
  <si>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</si>
  <si>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</si>
  <si>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</si>
  <si>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</si>
  <si>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</si>
  <si>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</si>
  <si>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</si>
  <si>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</si>
  <si>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</si>
  <si>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</si>
  <si>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</si>
  <si>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</si>
  <si>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</si>
  <si>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</si>
  <si>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</si>
  <si>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</si>
  <si>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</si>
  <si>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</si>
  <si>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</si>
  <si>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</si>
  <si>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</si>
  <si>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</si>
  <si>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</si>
  <si>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</si>
  <si>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</si>
  <si>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</si>
  <si>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</si>
  <si>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</si>
  <si>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</si>
  <si>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</si>
  <si>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</si>
  <si>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</si>
  <si>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</si>
  <si>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</si>
  <si>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</si>
  <si>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</si>
  <si>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</si>
  <si>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</si>
  <si>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</si>
  <si>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</si>
  <si>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</si>
  <si>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</si>
  <si>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</si>
  <si>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</si>
  <si>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</si>
  <si>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</si>
  <si>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</si>
  <si>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</si>
  <si>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</si>
  <si>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</si>
  <si>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</si>
  <si>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</si>
  <si>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</si>
  <si>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</si>
  <si>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</si>
  <si>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</si>
  <si>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</si>
  <si>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</si>
  <si>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</si>
  <si>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</si>
  <si>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</si>
  <si>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</si>
  <si>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</si>
  <si>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</si>
  <si>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</si>
  <si>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</si>
  <si>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</si>
  <si>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</si>
  <si>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</si>
  <si>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</si>
  <si>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</si>
  <si>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</si>
  <si>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</si>
  <si>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</si>
  <si>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</si>
  <si>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</si>
  <si>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</si>
  <si>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</si>
  <si>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</si>
  <si>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</si>
  <si>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</si>
  <si>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</si>
  <si>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</si>
  <si>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</si>
  <si>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</si>
  <si>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</si>
  <si>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</si>
  <si>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</si>
  <si>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</si>
  <si>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</si>
  <si>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</si>
  <si>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</si>
  <si>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</si>
  <si>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</si>
  <si>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</si>
  <si>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</si>
  <si>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</si>
  <si>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</si>
  <si>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</si>
  <si>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</si>
  <si>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</si>
  <si>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</si>
  <si>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</si>
  <si>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</si>
  <si>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</si>
  <si>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</si>
  <si>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</si>
  <si>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</si>
  <si>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</si>
  <si>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</si>
  <si>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</si>
  <si>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</si>
  <si>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</si>
  <si>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</si>
  <si>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</si>
  <si>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</si>
  <si>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</si>
  <si>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</si>
  <si>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</si>
  <si>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</si>
  <si>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</si>
  <si>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</si>
  <si>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</si>
  <si>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</si>
  <si>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</si>
  <si>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</si>
  <si>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</si>
  <si>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</si>
  <si>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</si>
  <si>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</si>
  <si>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</si>
  <si>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</si>
  <si>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</si>
  <si>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</si>
  <si>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</si>
  <si>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</si>
  <si>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</si>
  <si>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</si>
  <si>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</si>
  <si>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</si>
  <si>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</si>
  <si>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</si>
  <si>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</si>
  <si>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</si>
  <si>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</si>
  <si>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</si>
  <si>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</si>
  <si>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</si>
  <si>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</si>
  <si>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</si>
  <si>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</si>
  <si>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</si>
  <si>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</si>
  <si>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</si>
  <si>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</si>
  <si>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</si>
  <si>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</si>
  <si>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</si>
  <si>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</si>
  <si>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</si>
  <si>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</si>
  <si>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</si>
  <si>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</si>
  <si>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</si>
  <si>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</si>
  <si>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</si>
  <si>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</si>
  <si>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</si>
  <si>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</si>
  <si>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</si>
  <si>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</si>
  <si>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</si>
  <si>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</si>
  <si>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</si>
  <si>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</si>
  <si>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</si>
  <si>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</si>
  <si>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</si>
  <si>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</si>
  <si>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</si>
  <si>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</si>
  <si>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</si>
  <si>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</si>
  <si>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</si>
  <si>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</si>
  <si>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</si>
  <si>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</si>
  <si>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</si>
  <si>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</si>
  <si>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</si>
  <si>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</si>
  <si>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</si>
  <si>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</si>
  <si>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</si>
  <si>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</si>
  <si>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</si>
  <si>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</si>
  <si>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</si>
  <si>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</si>
  <si>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</si>
  <si>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</si>
  <si>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</si>
  <si>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</si>
  <si>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</si>
  <si>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</si>
  <si>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</si>
  <si>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</si>
  <si>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</si>
  <si>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</si>
  <si>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</si>
  <si>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</si>
  <si>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</si>
  <si>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</si>
  <si>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</si>
  <si>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</si>
  <si>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</si>
  <si>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</si>
  <si>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</si>
  <si>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</si>
  <si>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</si>
  <si>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</si>
  <si>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</si>
  <si>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</si>
  <si>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</si>
  <si>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</si>
  <si>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</si>
  <si>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</si>
  <si>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</si>
  <si>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</si>
  <si>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</si>
  <si>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</si>
  <si>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</si>
  <si>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</si>
  <si>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</si>
  <si>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</si>
  <si>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</si>
  <si>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</si>
  <si>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</si>
  <si>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</si>
  <si>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</si>
  <si>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</si>
  <si>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</si>
  <si>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</si>
  <si>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</si>
  <si>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</si>
  <si>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</si>
  <si>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</si>
  <si>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</si>
  <si>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</si>
  <si>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</si>
  <si>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</si>
  <si>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</si>
  <si>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</si>
  <si>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</si>
  <si>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</si>
  <si>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</si>
  <si>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</si>
  <si>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</si>
  <si>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</si>
  <si>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</si>
  <si>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</si>
  <si>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</si>
  <si>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</si>
  <si>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</si>
  <si>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</si>
  <si>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</si>
  <si>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</si>
  <si>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</si>
  <si>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</si>
  <si>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</si>
  <si>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</si>
  <si>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</si>
  <si>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</si>
  <si>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</si>
  <si>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</si>
  <si>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</si>
  <si>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</si>
  <si>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</si>
  <si>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</si>
  <si>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</si>
  <si>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</si>
  <si>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</si>
  <si>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</si>
  <si>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</si>
  <si>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</si>
  <si>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</si>
  <si>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</si>
  <si>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</si>
  <si>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</si>
  <si>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</si>
  <si>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</si>
  <si>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</si>
  <si>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</si>
  <si>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</si>
  <si>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</si>
  <si>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</si>
  <si>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</si>
  <si>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</si>
  <si>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</si>
  <si>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</si>
  <si>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</si>
  <si>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</si>
  <si>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</si>
  <si>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</si>
  <si>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</si>
  <si>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</si>
  <si>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</si>
  <si>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</si>
  <si>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</si>
  <si>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</si>
  <si>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</si>
  <si>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</si>
  <si>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</si>
  <si>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</si>
  <si>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</si>
  <si>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</si>
  <si>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</si>
  <si>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</si>
  <si>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</si>
  <si>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</si>
  <si>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</si>
  <si>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</si>
  <si>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</si>
  <si>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</si>
  <si>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</si>
  <si>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</si>
  <si>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</si>
  <si>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</si>
  <si>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</si>
  <si>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</si>
  <si>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</si>
  <si>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</si>
  <si>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</si>
  <si>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</si>
  <si>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</si>
  <si>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</si>
  <si>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</si>
  <si>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</si>
  <si>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</si>
  <si>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</si>
  <si>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</si>
  <si>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</si>
  <si>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</si>
  <si>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</si>
  <si>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</si>
  <si>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</si>
  <si>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</si>
  <si>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</si>
  <si>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</si>
  <si>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</si>
  <si>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</si>
  <si>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</si>
  <si>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</si>
  <si>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</si>
  <si>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</si>
  <si>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</si>
  <si>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</si>
  <si>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</si>
  <si>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</si>
  <si>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</si>
  <si>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</si>
  <si>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</si>
  <si>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</si>
  <si>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</si>
  <si>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</si>
  <si>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</si>
  <si>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</si>
  <si>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</si>
  <si>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</si>
  <si>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</si>
  <si>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</si>
  <si>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</si>
  <si>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</si>
  <si>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</si>
  <si>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</si>
  <si>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</si>
  <si>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</si>
  <si>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</si>
  <si>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</si>
  <si>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</si>
  <si>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</si>
  <si>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</si>
  <si>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</si>
  <si>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</si>
  <si>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</si>
  <si>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</si>
  <si>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</si>
  <si>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</si>
  <si>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</si>
  <si>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</si>
  <si>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</si>
  <si>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</si>
  <si>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</si>
  <si>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</si>
  <si>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</si>
  <si>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</si>
  <si>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</si>
  <si>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</si>
  <si>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</si>
  <si>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</si>
  <si>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</si>
  <si>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</si>
  <si>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</si>
  <si>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</si>
  <si>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</si>
  <si>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</si>
  <si>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</si>
  <si>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</si>
  <si>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</si>
  <si>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</si>
  <si>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</si>
  <si>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</si>
  <si>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</si>
  <si>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</si>
  <si>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</si>
  <si>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</si>
  <si>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</si>
  <si>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</si>
  <si>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</si>
  <si>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</si>
  <si>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</si>
  <si>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</si>
  <si>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</si>
  <si>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</si>
  <si>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</si>
  <si>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</si>
  <si>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</si>
  <si>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</si>
  <si>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</si>
  <si>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</si>
  <si>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</si>
  <si>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</si>
  <si>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</si>
  <si>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</si>
  <si>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</si>
  <si>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</si>
  <si>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</si>
  <si>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</si>
  <si>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</si>
  <si>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</si>
  <si>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</si>
  <si>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</si>
  <si>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</si>
  <si>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</si>
  <si>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</si>
  <si>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</si>
  <si>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</si>
  <si>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</si>
  <si>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</si>
  <si>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</si>
  <si>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</si>
  <si>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</si>
  <si>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</si>
  <si>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</si>
  <si>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</si>
  <si>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</si>
  <si>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</si>
  <si>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</si>
  <si>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</si>
  <si>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</si>
  <si>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</si>
  <si>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</si>
  <si>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</si>
  <si>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</si>
  <si>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</si>
  <si>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</si>
  <si>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</si>
  <si>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</si>
  <si>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</si>
  <si>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</si>
  <si>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</si>
  <si>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</si>
  <si>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</si>
  <si>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</si>
  <si>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</si>
  <si>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</si>
  <si>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</si>
  <si>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</si>
  <si>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</si>
  <si>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</si>
  <si>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</si>
  <si>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</si>
  <si>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</si>
  <si>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</si>
  <si>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</si>
  <si>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</si>
  <si>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</si>
  <si>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</si>
  <si>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</si>
  <si>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</si>
  <si>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</si>
  <si>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</si>
  <si>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</si>
  <si>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</si>
  <si>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</si>
  <si>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</si>
  <si>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</si>
  <si>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</si>
  <si>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</si>
  <si>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</si>
  <si>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</si>
  <si>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</si>
  <si>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</si>
  <si>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</si>
  <si>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</si>
  <si>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</si>
  <si>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</si>
  <si>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</si>
  <si>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</si>
  <si>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</si>
  <si>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</si>
  <si>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</si>
  <si>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</si>
  <si>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</si>
  <si>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</si>
  <si>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</si>
  <si>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</si>
  <si>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</si>
  <si>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</si>
  <si>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</si>
  <si>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</si>
  <si>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</si>
  <si>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</si>
  <si>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</si>
  <si>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</si>
  <si>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</si>
  <si>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</si>
  <si>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</si>
  <si>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</si>
  <si>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</si>
  <si>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</si>
  <si>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</si>
  <si>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</si>
  <si>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</si>
  <si>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</si>
  <si>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</si>
  <si>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</si>
  <si>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</si>
  <si>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</si>
  <si>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</si>
  <si>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</si>
  <si>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</si>
  <si>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</si>
  <si>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</si>
  <si>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</si>
  <si>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</si>
  <si>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</si>
  <si>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</si>
  <si>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</si>
  <si>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</si>
  <si>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</si>
  <si>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</si>
  <si>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</si>
  <si>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</si>
  <si>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</si>
  <si>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</si>
  <si>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</si>
  <si>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</si>
  <si>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</si>
  <si>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</si>
  <si>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</si>
  <si>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</si>
  <si>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</si>
  <si>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</si>
  <si>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</si>
  <si>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</si>
  <si>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</si>
  <si>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</si>
  <si>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</si>
  <si>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</si>
  <si>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</si>
  <si>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</si>
  <si>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</si>
  <si>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</si>
  <si>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</si>
  <si>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</si>
  <si>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</si>
  <si>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</si>
  <si>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</si>
  <si>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</si>
  <si>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</si>
  <si>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</si>
  <si>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</si>
  <si>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</si>
  <si>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</si>
  <si>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</si>
  <si>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</si>
  <si>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</si>
  <si>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</si>
  <si>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</si>
  <si>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</si>
  <si>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</si>
  <si>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</si>
  <si>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</si>
  <si>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</si>
  <si>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</si>
  <si>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</si>
  <si>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</si>
  <si>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</si>
  <si>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</si>
  <si>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</si>
  <si>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</si>
  <si>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</si>
  <si>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</si>
  <si>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</si>
  <si>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</si>
  <si>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</si>
  <si>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</si>
  <si>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</si>
  <si>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</si>
  <si>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</si>
  <si>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</si>
  <si>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</si>
  <si>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</si>
  <si>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</si>
  <si>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</si>
  <si>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</si>
  <si>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</si>
  <si>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</si>
  <si>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</si>
  <si>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</si>
  <si>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</si>
  <si>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</si>
  <si>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</si>
  <si>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</si>
  <si>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</si>
  <si>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</si>
  <si>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</si>
  <si>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</si>
  <si>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</si>
  <si>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</si>
  <si>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</si>
  <si>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</si>
  <si>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</si>
  <si>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</si>
  <si>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</si>
  <si>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</si>
  <si>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</si>
  <si>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</si>
  <si>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</si>
  <si>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</si>
  <si>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</si>
  <si>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</si>
  <si>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</si>
  <si>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</si>
  <si>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</si>
  <si>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</si>
  <si>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</si>
  <si>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</si>
  <si>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</si>
  <si>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</si>
  <si>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</si>
  <si>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</si>
  <si>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</si>
  <si>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</si>
  <si>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</si>
  <si>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</si>
  <si>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</si>
  <si>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</si>
  <si>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</si>
  <si>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</si>
  <si>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</si>
  <si>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</si>
  <si>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</si>
  <si>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</si>
  <si>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</si>
  <si>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</si>
  <si>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</si>
  <si>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</si>
  <si>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</si>
  <si>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</si>
  <si>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</si>
  <si>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</si>
  <si>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</si>
  <si>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</si>
  <si>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</si>
  <si>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</si>
  <si>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</si>
  <si>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</si>
  <si>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</si>
  <si>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</si>
  <si>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</si>
  <si>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</si>
  <si>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</si>
  <si>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</si>
  <si>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</si>
  <si>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</si>
  <si>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</si>
  <si>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</si>
  <si>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</si>
  <si>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</si>
  <si>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</si>
  <si>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</si>
  <si>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</si>
  <si>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</si>
  <si>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</si>
  <si>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</si>
  <si>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</si>
  <si>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</si>
  <si>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</si>
  <si>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</si>
  <si>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</si>
  <si>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</si>
  <si>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</si>
  <si>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</si>
  <si>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</si>
  <si>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</si>
  <si>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</si>
  <si>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</si>
  <si>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</si>
  <si>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</si>
  <si>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</si>
  <si>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</si>
  <si>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</si>
  <si>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</si>
  <si>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</si>
  <si>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</si>
  <si>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</si>
  <si>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</si>
  <si>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</si>
  <si>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</si>
  <si>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</si>
  <si>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</si>
  <si>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</si>
  <si>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</si>
  <si>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</si>
  <si>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</si>
  <si>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</si>
  <si>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</si>
  <si>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</si>
  <si>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</si>
  <si>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</si>
  <si>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</si>
  <si>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</si>
  <si>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</si>
  <si>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</si>
  <si>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</si>
  <si>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</si>
  <si>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</si>
  <si>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</si>
  <si>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</si>
  <si>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</si>
  <si>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</si>
  <si>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</si>
  <si>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</si>
  <si>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</si>
  <si>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</si>
  <si>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</si>
  <si>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</si>
  <si>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</si>
  <si>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</si>
  <si>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</si>
  <si>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</si>
  <si>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</si>
  <si>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</si>
  <si>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</si>
  <si>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</si>
  <si>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</si>
  <si>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</si>
  <si>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</si>
  <si>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</si>
  <si>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</si>
  <si>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</si>
  <si>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</si>
  <si>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</si>
  <si>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</si>
  <si>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</si>
  <si>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</si>
  <si>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</si>
  <si>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</si>
  <si>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</si>
  <si>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</si>
  <si>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</si>
  <si>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</si>
  <si>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</si>
  <si>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</si>
  <si>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</si>
  <si>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</si>
  <si>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</si>
  <si>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</si>
  <si>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</si>
  <si>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</si>
  <si>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</si>
  <si>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</si>
  <si>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</si>
  <si>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</si>
  <si>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</si>
  <si>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</si>
  <si>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</si>
  <si>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</si>
  <si>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</si>
  <si>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</si>
  <si>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</si>
  <si>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</si>
  <si>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</si>
  <si>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</si>
  <si>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</si>
  <si>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</si>
  <si>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</si>
  <si>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</si>
  <si>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</si>
  <si>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</si>
  <si>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</si>
  <si>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</si>
  <si>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</si>
  <si>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</si>
  <si>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</si>
  <si>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</si>
  <si>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</si>
  <si>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</si>
  <si>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</si>
  <si>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</si>
  <si>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</si>
  <si>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</si>
  <si>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</si>
  <si>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</si>
  <si>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</si>
  <si>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</si>
  <si>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</si>
  <si>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</si>
  <si>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</si>
  <si>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</si>
  <si>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</si>
  <si>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</si>
  <si>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</si>
  <si>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</si>
  <si>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</si>
  <si>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</si>
  <si>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</si>
  <si>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</si>
  <si>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</si>
  <si>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</si>
  <si>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</si>
  <si>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</si>
  <si>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</si>
  <si>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</si>
  <si>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</si>
  <si>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</si>
  <si>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</si>
  <si>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</si>
  <si>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</si>
  <si>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</si>
  <si>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</si>
  <si>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</si>
  <si>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</si>
  <si>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</si>
  <si>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</si>
  <si>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</si>
  <si>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</si>
  <si>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</si>
  <si>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</si>
  <si>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</si>
  <si>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</si>
  <si>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</si>
  <si>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</si>
  <si>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</si>
  <si>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</si>
  <si>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</si>
  <si>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</si>
  <si>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</si>
  <si>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</si>
  <si>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</si>
  <si>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</si>
  <si>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</si>
  <si>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</si>
  <si>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</si>
  <si>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</si>
  <si>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</si>
  <si>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</si>
  <si>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</si>
  <si>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</si>
  <si>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</si>
  <si>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</si>
  <si>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</si>
  <si>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</si>
  <si>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</si>
  <si>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</si>
  <si>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</si>
  <si>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</si>
  <si>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</si>
  <si>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</si>
  <si>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</si>
  <si>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</si>
  <si>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</si>
  <si>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</si>
  <si>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</si>
  <si>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</si>
  <si>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</si>
  <si>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</si>
  <si>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</si>
  <si>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</si>
  <si>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</si>
  <si>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</si>
  <si>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</si>
  <si>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</si>
  <si>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</si>
  <si>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</si>
  <si>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</si>
  <si>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</si>
  <si>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</si>
  <si>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</si>
  <si>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</si>
  <si>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</si>
  <si>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</si>
  <si>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</si>
  <si>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</si>
  <si>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</si>
  <si>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</si>
  <si>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</si>
  <si>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</si>
  <si>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</si>
  <si>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</si>
  <si>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</si>
  <si>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</si>
  <si>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</si>
  <si>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</si>
  <si>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</si>
  <si>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</si>
  <si>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</si>
  <si>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</si>
  <si>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</si>
  <si>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</si>
  <si>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</si>
  <si>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</si>
  <si>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</si>
  <si>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</si>
  <si>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</si>
  <si>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</si>
  <si>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</si>
  <si>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</si>
  <si>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</si>
  <si>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</si>
  <si>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</si>
  <si>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</si>
  <si>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</si>
  <si>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</si>
  <si>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</si>
  <si>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</si>
  <si>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</si>
  <si>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</si>
  <si>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</si>
  <si>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</si>
  <si>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</si>
  <si>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</si>
  <si>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</si>
  <si>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</si>
  <si>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</si>
  <si>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</si>
  <si>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</si>
  <si>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</si>
  <si>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</si>
  <si>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</si>
  <si>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</si>
  <si>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</si>
  <si>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</si>
  <si>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</si>
  <si>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</si>
  <si>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</si>
  <si>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</si>
  <si>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</si>
  <si>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</si>
  <si>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</si>
  <si>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</si>
  <si>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</si>
  <si>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</si>
  <si>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</si>
  <si>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</si>
  <si>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</si>
  <si>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</si>
  <si>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</si>
  <si>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</si>
  <si>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</si>
  <si>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</si>
  <si>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</si>
  <si>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</si>
  <si>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</si>
  <si>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</si>
  <si>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</si>
  <si>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</si>
  <si>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</si>
  <si>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</si>
  <si>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</si>
  <si>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</si>
  <si>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</si>
  <si>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</si>
  <si>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</si>
  <si>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</si>
  <si>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</si>
  <si>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</si>
  <si>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</si>
  <si>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</si>
  <si>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</si>
  <si>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</si>
  <si>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</si>
  <si>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</si>
  <si>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</si>
  <si>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</si>
  <si>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</si>
  <si>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</si>
  <si>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</si>
  <si>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</si>
  <si>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</si>
  <si>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</si>
  <si>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</si>
  <si>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</si>
  <si>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</si>
  <si>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</si>
  <si>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</si>
  <si>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</si>
  <si>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</si>
  <si>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</si>
  <si>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</si>
  <si>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</si>
  <si>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</si>
  <si>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</si>
  <si>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</si>
  <si>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</si>
  <si>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</si>
  <si>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</si>
  <si>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</si>
  <si>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</si>
  <si>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</si>
  <si>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</si>
  <si>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</si>
  <si>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</si>
  <si>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</si>
  <si>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</si>
  <si>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</si>
  <si>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</si>
  <si>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</si>
  <si>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</si>
  <si>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</si>
  <si>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</si>
  <si>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</si>
  <si>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</si>
  <si>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</si>
  <si>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</si>
  <si>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</si>
  <si>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</si>
  <si>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</si>
  <si>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</si>
  <si>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</si>
  <si>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</si>
  <si>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</si>
  <si>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</si>
  <si>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</si>
  <si>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</si>
  <si>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</si>
  <si>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</si>
  <si>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</si>
  <si>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</si>
  <si>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</si>
  <si>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</si>
  <si>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</si>
  <si>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</si>
  <si>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</si>
  <si>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</si>
  <si>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</si>
  <si>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</si>
  <si>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</si>
  <si>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</si>
  <si>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</si>
  <si>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</si>
  <si>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</si>
  <si>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</si>
  <si>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</si>
  <si>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</si>
  <si>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</si>
  <si>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</si>
  <si>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</si>
  <si>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</si>
  <si>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</si>
  <si>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</si>
  <si>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</si>
  <si>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</si>
  <si>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</si>
  <si>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</si>
  <si>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</si>
  <si>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</si>
  <si>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</si>
  <si>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</si>
  <si>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</si>
  <si>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</si>
  <si>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</si>
  <si>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</si>
  <si>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</si>
  <si>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</si>
  <si>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</si>
  <si>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</si>
  <si>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</si>
  <si>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</si>
  <si>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</si>
  <si>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</si>
  <si>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</si>
  <si>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</si>
  <si>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</si>
  <si>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</si>
  <si>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</si>
  <si>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</si>
  <si>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</si>
  <si>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</si>
  <si>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</si>
  <si>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</si>
  <si>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</si>
  <si>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</si>
  <si>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</si>
  <si>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</si>
  <si>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</si>
  <si>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</si>
  <si>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</si>
  <si>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</si>
  <si>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</si>
  <si>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</si>
  <si>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</si>
  <si>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</si>
  <si>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</si>
  <si>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</si>
  <si>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</si>
  <si>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</si>
  <si>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</si>
  <si>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</si>
  <si>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</si>
  <si>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</si>
  <si>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</si>
  <si>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</si>
  <si>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</si>
  <si>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</si>
  <si>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</si>
  <si>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</si>
  <si>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</si>
  <si>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</si>
  <si>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</si>
  <si>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</si>
  <si>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</si>
  <si>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</si>
  <si>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</si>
  <si>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</si>
  <si>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</si>
  <si>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</si>
  <si>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</si>
  <si>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</si>
  <si>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</si>
  <si>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</si>
  <si>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</si>
  <si>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</si>
  <si>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</si>
  <si>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</si>
  <si>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</si>
  <si>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</si>
  <si>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</si>
  <si>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</si>
  <si>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</si>
  <si>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</si>
  <si>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</si>
  <si>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</si>
  <si>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</si>
  <si>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</si>
  <si>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</si>
  <si>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</si>
  <si>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</si>
  <si>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</si>
  <si>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</si>
  <si>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</si>
  <si>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</si>
  <si>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</si>
  <si>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</si>
  <si>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</si>
  <si>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</si>
  <si>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</si>
  <si>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</si>
  <si>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</si>
  <si>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</si>
  <si>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</si>
  <si>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</si>
  <si>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</si>
  <si>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</si>
  <si>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</si>
  <si>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</si>
  <si>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</si>
  <si>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</si>
  <si>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</si>
  <si>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</si>
  <si>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</si>
  <si>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</si>
  <si>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</si>
  <si>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</si>
  <si>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</si>
  <si>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</si>
  <si>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</si>
  <si>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</si>
  <si>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</si>
  <si>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</si>
  <si>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</si>
  <si>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</si>
  <si>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</si>
  <si>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</si>
  <si>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</si>
  <si>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</si>
  <si>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</si>
  <si>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</si>
  <si>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</si>
  <si>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</si>
  <si>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</si>
  <si>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</si>
  <si>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</si>
  <si>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</si>
  <si>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</si>
  <si>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</si>
  <si>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</si>
  <si>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</si>
  <si>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</si>
  <si>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</si>
  <si>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</si>
  <si>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</si>
  <si>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</si>
  <si>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</si>
  <si>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</si>
  <si>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</si>
  <si>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</si>
  <si>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</si>
  <si>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</si>
  <si>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</si>
  <si>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</si>
  <si>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</si>
  <si>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</si>
  <si>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</si>
  <si>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</si>
  <si>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</si>
  <si>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</si>
  <si>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</si>
  <si>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</si>
  <si>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</si>
  <si>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</si>
  <si>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</si>
  <si>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</si>
  <si>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</si>
  <si>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</si>
  <si>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</si>
  <si>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</si>
  <si>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</si>
  <si>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</si>
  <si>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</si>
  <si>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</si>
  <si>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</si>
  <si>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</si>
  <si>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</si>
  <si>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</si>
  <si>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</si>
  <si>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</si>
  <si>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</si>
  <si>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</si>
  <si>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</si>
  <si>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</si>
  <si>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</si>
  <si>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</si>
  <si>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</si>
  <si>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</si>
  <si>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</si>
  <si>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</si>
  <si>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</si>
  <si>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</si>
  <si>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</si>
  <si>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</si>
  <si>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</si>
  <si>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</si>
  <si>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</si>
  <si>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</si>
  <si>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</si>
  <si>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</si>
  <si>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</si>
  <si>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</si>
  <si>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</si>
  <si>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</si>
  <si>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</si>
  <si>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</si>
  <si>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</si>
  <si>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</si>
  <si>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</si>
  <si>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</si>
  <si>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</si>
  <si>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</si>
  <si>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</si>
  <si>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</si>
  <si>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</si>
  <si>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</si>
  <si>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</si>
  <si>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</si>
  <si>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</si>
  <si>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</si>
  <si>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</si>
  <si>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</si>
  <si>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</si>
  <si>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</si>
  <si>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</si>
  <si>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</si>
  <si>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</si>
  <si>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</si>
  <si>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</si>
  <si>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</si>
  <si>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</si>
  <si>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</si>
  <si>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</si>
  <si>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</si>
  <si>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</si>
  <si>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</si>
  <si>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</si>
  <si>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</si>
  <si>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</si>
  <si>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</si>
  <si>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</si>
  <si>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</si>
  <si>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</si>
  <si>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</si>
  <si>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</si>
  <si>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</si>
  <si>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</si>
  <si>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</si>
  <si>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</si>
  <si>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</si>
  <si>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</si>
  <si>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</si>
  <si>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</si>
  <si>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</si>
  <si>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</si>
  <si>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</si>
  <si>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</si>
  <si>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</si>
  <si>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</si>
  <si>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</si>
  <si>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</si>
  <si>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</si>
  <si>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</si>
  <si>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</si>
  <si>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</si>
  <si>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</si>
  <si>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</si>
  <si>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</si>
  <si>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</si>
  <si>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</si>
  <si>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</si>
  <si>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</si>
  <si>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</si>
  <si>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</si>
  <si>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</si>
  <si>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</si>
  <si>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</si>
  <si>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</si>
  <si>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</si>
  <si>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</si>
  <si>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</si>
  <si>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</si>
  <si>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</si>
  <si>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</si>
  <si>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</si>
  <si>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</si>
  <si>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</si>
  <si>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</si>
  <si>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</si>
  <si>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</si>
  <si>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</si>
  <si>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</si>
  <si>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</si>
  <si>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</si>
  <si>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</si>
  <si>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</si>
  <si>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</si>
  <si>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</si>
  <si>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</si>
  <si>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</si>
  <si>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</si>
  <si>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</si>
  <si>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</si>
  <si>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</si>
  <si>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</si>
  <si>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</si>
  <si>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</si>
  <si>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</si>
  <si>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</si>
  <si>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</si>
  <si>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</si>
  <si>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</si>
  <si>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</si>
  <si>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</si>
  <si>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</si>
  <si>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</si>
  <si>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</si>
  <si>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</si>
  <si>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</si>
  <si>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</si>
  <si>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</si>
  <si>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</si>
  <si>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</si>
  <si>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</si>
  <si>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</si>
  <si>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</si>
  <si>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</si>
  <si>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</si>
  <si>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</si>
  <si>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</si>
  <si>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</si>
  <si>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</si>
  <si>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</si>
  <si>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</si>
  <si>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</si>
  <si>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</si>
  <si>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</si>
  <si>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</si>
  <si>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</si>
  <si>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</si>
  <si>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</si>
  <si>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</si>
  <si>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</si>
  <si>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</si>
  <si>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</si>
  <si>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</si>
  <si>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</si>
  <si>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</si>
  <si>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</si>
  <si>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</si>
  <si>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</si>
  <si>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</si>
  <si>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</si>
  <si>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</si>
  <si>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</si>
  <si>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</si>
  <si>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</si>
  <si>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</si>
  <si>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</si>
  <si>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</si>
  <si>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</si>
  <si>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</si>
  <si>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</si>
  <si>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</si>
  <si>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</si>
  <si>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</si>
  <si>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</si>
  <si>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</si>
  <si>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</si>
  <si>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</si>
  <si>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</si>
  <si>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</si>
  <si>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</si>
  <si>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</si>
  <si>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</si>
  <si>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</si>
  <si>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</si>
  <si>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</si>
  <si>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</si>
  <si>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</si>
  <si>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</si>
  <si>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</si>
  <si>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</si>
  <si>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</si>
  <si>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</si>
  <si>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</si>
  <si>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</si>
  <si>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</si>
  <si>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</si>
  <si>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</si>
  <si>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</si>
  <si>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</si>
  <si>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</si>
  <si>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</si>
  <si>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</si>
  <si>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</si>
  <si>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</si>
  <si>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</si>
  <si>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</si>
  <si>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</si>
  <si>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</si>
  <si>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</si>
  <si>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</si>
  <si>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</si>
  <si>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</si>
  <si>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</si>
  <si>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</si>
  <si>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</si>
  <si>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</si>
  <si>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</si>
  <si>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</si>
  <si>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</si>
  <si>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</si>
  <si>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</si>
  <si>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</si>
  <si>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</si>
  <si>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</si>
  <si>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</si>
  <si>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</si>
  <si>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</si>
  <si>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</si>
  <si>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</si>
  <si>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</si>
  <si>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</si>
  <si>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</si>
  <si>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</si>
  <si>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</si>
  <si>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</si>
  <si>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</si>
  <si>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</si>
  <si>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</si>
  <si>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</si>
  <si>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</si>
  <si>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</si>
  <si>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</si>
  <si>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</si>
  <si>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</si>
  <si>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</si>
  <si>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</si>
  <si>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</si>
  <si>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</si>
  <si>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</si>
  <si>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</si>
  <si>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</si>
  <si>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</si>
  <si>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</si>
  <si>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</si>
  <si>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</si>
  <si>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</si>
  <si>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</si>
  <si>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</si>
  <si>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</si>
  <si>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</si>
  <si>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</si>
  <si>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</si>
  <si>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</si>
  <si>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</si>
  <si>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</si>
  <si>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</si>
  <si>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</si>
  <si>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</si>
  <si>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</si>
  <si>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</si>
  <si>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</si>
  <si>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</si>
  <si>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</si>
  <si>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</si>
  <si>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</si>
  <si>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</si>
  <si>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</si>
  <si>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</si>
  <si>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</si>
  <si>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</si>
  <si>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</si>
  <si>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</si>
  <si>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</si>
  <si>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</si>
  <si>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</si>
  <si>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</si>
  <si>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</si>
  <si>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</si>
  <si>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</si>
  <si>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</si>
  <si>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</si>
  <si>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</si>
  <si>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</si>
  <si>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</si>
  <si>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</si>
  <si>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</si>
  <si>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</si>
  <si>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</si>
  <si>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</si>
  <si>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</si>
  <si>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</si>
  <si>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</si>
  <si>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</si>
  <si>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</si>
  <si>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</si>
  <si>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</si>
  <si>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</si>
  <si>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</si>
  <si>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</si>
  <si>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</si>
  <si>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</si>
  <si>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</si>
  <si>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</si>
  <si>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</si>
  <si>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</si>
  <si>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</si>
  <si>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</si>
  <si>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</si>
  <si>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</si>
  <si>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</si>
  <si>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</si>
  <si>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</si>
  <si>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</si>
  <si>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</si>
  <si>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</si>
  <si>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</si>
  <si>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</si>
  <si>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</si>
  <si>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</si>
  <si>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</si>
  <si>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</si>
  <si>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</si>
  <si>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</si>
  <si>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</si>
  <si>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</si>
  <si>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</si>
  <si>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</si>
  <si>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</si>
  <si>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</si>
  <si>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</si>
  <si>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</si>
  <si>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</si>
  <si>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</si>
  <si>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</si>
  <si>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</si>
  <si>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</si>
  <si>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</si>
  <si>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</si>
  <si>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</si>
  <si>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</si>
  <si>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</si>
  <si>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</si>
  <si>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</si>
  <si>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</si>
  <si>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</si>
  <si>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</si>
  <si>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</si>
  <si>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</si>
  <si>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</si>
  <si>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</si>
  <si>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</si>
  <si>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</si>
  <si>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</si>
  <si>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</si>
  <si>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</si>
  <si>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</si>
  <si>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</si>
  <si>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</si>
  <si>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</si>
  <si>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</si>
  <si>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</si>
  <si>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</si>
  <si>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</si>
  <si>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</si>
  <si>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</si>
  <si>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</si>
  <si>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</si>
  <si>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</si>
  <si>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</si>
  <si>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</si>
  <si>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</si>
  <si>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</si>
  <si>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</si>
  <si>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</si>
  <si>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</si>
  <si>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</si>
  <si>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</si>
  <si>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</si>
  <si>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</si>
  <si>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</si>
  <si>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</si>
  <si>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</si>
  <si>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</si>
  <si>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</si>
  <si>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</si>
  <si>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</si>
  <si>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</si>
  <si>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</si>
  <si>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</si>
  <si>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</si>
  <si>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</si>
  <si>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</si>
  <si>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</si>
  <si>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</si>
  <si>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</si>
  <si>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</si>
  <si>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</si>
  <si>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</si>
  <si>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</si>
  <si>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</si>
  <si>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</si>
  <si>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</si>
  <si>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</si>
  <si>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</si>
  <si>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</si>
  <si>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</si>
  <si>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</si>
  <si>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</si>
  <si>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</si>
  <si>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</si>
  <si>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</si>
  <si>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</si>
  <si>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</si>
  <si>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</si>
  <si>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</si>
  <si>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</si>
  <si>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</si>
  <si>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</si>
  <si>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</si>
  <si>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</si>
  <si>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</si>
  <si>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</si>
  <si>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</si>
  <si>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</si>
  <si>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</si>
  <si>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</si>
  <si>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</si>
  <si>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</si>
  <si>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</si>
  <si>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</si>
  <si>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</si>
  <si>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</si>
  <si>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</si>
  <si>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</si>
  <si>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</si>
  <si>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</si>
  <si>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</si>
  <si>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</si>
  <si>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</si>
  <si>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</si>
  <si>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</si>
  <si>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</si>
  <si>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</si>
  <si>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</si>
  <si>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</si>
  <si>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</si>
  <si>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</si>
  <si>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</si>
  <si>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</si>
  <si>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</si>
  <si>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</si>
  <si>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</si>
  <si>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</si>
  <si>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</si>
  <si>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</si>
  <si>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</si>
  <si>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</si>
  <si>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</si>
  <si>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</si>
  <si>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</si>
  <si>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</si>
  <si>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</si>
  <si>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</si>
  <si>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</si>
  <si>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</si>
  <si>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</si>
  <si>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</si>
  <si>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</si>
  <si>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</si>
  <si>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</si>
  <si>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</si>
  <si>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</si>
  <si>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</si>
  <si>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</si>
  <si>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</si>
  <si>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</si>
  <si>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</si>
  <si>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</si>
  <si>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</si>
  <si>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</si>
  <si>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</si>
  <si>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</si>
  <si>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</si>
  <si>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</si>
  <si>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</si>
  <si>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</si>
  <si>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</si>
  <si>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</si>
  <si>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</si>
  <si>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</si>
  <si>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</si>
  <si>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</si>
  <si>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</si>
  <si>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</si>
  <si>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</si>
  <si>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</si>
  <si>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</si>
  <si>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</si>
  <si>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</si>
  <si>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</si>
  <si>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</si>
  <si>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</si>
  <si>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</si>
  <si>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</si>
  <si>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</si>
  <si>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</si>
  <si>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</si>
  <si>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</si>
  <si>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</si>
  <si>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</si>
  <si>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</si>
  <si>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</si>
  <si>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</si>
  <si>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</si>
  <si>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</si>
  <si>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</si>
  <si>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</si>
  <si>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</si>
  <si>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</si>
  <si>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</si>
  <si>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</si>
  <si>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</si>
  <si>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</si>
  <si>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</si>
  <si>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</si>
  <si>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</si>
  <si>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</si>
  <si>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</si>
  <si>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</si>
  <si>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</si>
  <si>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</si>
  <si>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</si>
  <si>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</si>
  <si>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</si>
  <si>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</si>
  <si>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</si>
  <si>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</si>
  <si>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</si>
  <si>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</si>
  <si>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</si>
  <si>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</si>
  <si>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</si>
  <si>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</si>
  <si>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</si>
  <si>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</si>
  <si>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</si>
  <si>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</si>
  <si>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</si>
  <si>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</si>
  <si>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</si>
  <si>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</si>
  <si>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</si>
  <si>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</si>
  <si>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</si>
  <si>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</si>
  <si>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</si>
  <si>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</si>
  <si>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</si>
  <si>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</si>
  <si>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</si>
  <si>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</si>
  <si>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</si>
  <si>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</si>
  <si>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</si>
  <si>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</si>
  <si>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</si>
  <si>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</si>
  <si>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</si>
  <si>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</si>
  <si>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</si>
  <si>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</si>
  <si>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</si>
  <si>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</si>
  <si>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</si>
  <si>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</si>
  <si>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</si>
  <si>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</si>
  <si>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</si>
  <si>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</si>
  <si>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</si>
  <si>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</si>
  <si>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</si>
  <si>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</si>
  <si>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</si>
  <si>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</si>
  <si>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</si>
  <si>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</si>
  <si>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</si>
  <si>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</si>
  <si>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</si>
  <si>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</si>
  <si>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</si>
  <si>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</si>
  <si>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</si>
  <si>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</si>
  <si>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</si>
  <si>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</si>
  <si>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</si>
  <si>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</si>
  <si>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</si>
  <si>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</si>
  <si>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</si>
  <si>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</si>
  <si>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</si>
  <si>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</si>
  <si>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</si>
  <si>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</si>
  <si>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</si>
  <si>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</si>
  <si>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</si>
  <si>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</si>
  <si>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</si>
  <si>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</si>
  <si>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</si>
  <si>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</si>
  <si>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</si>
  <si>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</si>
  <si>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</si>
  <si>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</si>
  <si>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</si>
  <si>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</si>
  <si>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</si>
  <si>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</si>
  <si>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</si>
  <si>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</si>
  <si>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</si>
  <si>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</si>
  <si>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</si>
  <si>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</si>
  <si>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</si>
  <si>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</si>
  <si>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</si>
  <si>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</si>
  <si>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</si>
  <si>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</si>
  <si>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</si>
  <si>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</si>
  <si>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</si>
  <si>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</si>
  <si>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</si>
  <si>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</si>
  <si>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</si>
  <si>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</si>
  <si>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</si>
  <si>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</si>
  <si>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</si>
  <si>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</si>
  <si>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</si>
  <si>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</si>
  <si>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</si>
  <si>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</si>
  <si>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</si>
  <si>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</si>
  <si>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</si>
  <si>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</si>
  <si>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</si>
  <si>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</si>
  <si>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</si>
  <si>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</si>
  <si>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</si>
  <si>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</si>
  <si>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</si>
  <si>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</si>
  <si>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</si>
  <si>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</si>
  <si>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</si>
  <si>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</si>
  <si>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</si>
  <si>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</si>
  <si>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</si>
  <si>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</si>
  <si>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</si>
  <si>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</si>
  <si>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</si>
  <si>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</si>
  <si>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</si>
  <si>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</si>
  <si>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</si>
  <si>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</si>
  <si>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</si>
  <si>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</si>
  <si>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</si>
  <si>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</si>
  <si>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</si>
  <si>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</si>
  <si>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</si>
  <si>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</si>
  <si>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</si>
  <si>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</si>
  <si>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</si>
  <si>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</si>
  <si>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</si>
  <si>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</si>
  <si>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</si>
  <si>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</si>
  <si>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</si>
  <si>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</si>
  <si>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</si>
  <si>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</si>
  <si>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</si>
  <si>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</si>
  <si>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</si>
  <si>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</si>
  <si>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</si>
  <si>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</si>
  <si>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</si>
  <si>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</si>
  <si>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</si>
  <si>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</si>
  <si>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</si>
  <si>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</si>
  <si>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</si>
  <si>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</si>
  <si>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</si>
  <si>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</si>
  <si>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</si>
  <si>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</si>
  <si>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</si>
  <si>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</si>
  <si>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</si>
  <si>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</si>
  <si>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</si>
  <si>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</si>
  <si>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</si>
  <si>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</si>
  <si>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</si>
  <si>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</si>
  <si>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</si>
  <si>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</si>
  <si>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</si>
  <si>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</si>
  <si>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</si>
  <si>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</si>
  <si>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</si>
  <si>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</si>
  <si>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</si>
  <si>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</si>
  <si>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</si>
  <si>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</si>
  <si>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</si>
  <si>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</si>
  <si>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</si>
  <si>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</si>
  <si>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</si>
  <si>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</si>
  <si>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</si>
  <si>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</si>
  <si>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</si>
  <si>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</si>
  <si>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</si>
  <si>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</si>
  <si>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</si>
  <si>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</si>
  <si>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</si>
  <si>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</si>
  <si>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</si>
  <si>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</si>
  <si>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</si>
  <si>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</si>
  <si>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</si>
  <si>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</si>
  <si>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</si>
  <si>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</si>
  <si>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</si>
  <si>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</si>
  <si>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</si>
  <si>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</si>
  <si>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</si>
  <si>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</si>
  <si>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</si>
  <si>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</si>
  <si>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</si>
  <si>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</si>
  <si>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</si>
  <si>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</si>
  <si>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</si>
  <si>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</si>
  <si>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</si>
  <si>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</si>
  <si>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</si>
  <si>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</si>
  <si>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</si>
  <si>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</si>
  <si>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</si>
  <si>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</si>
  <si>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</si>
  <si>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</si>
  <si>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</si>
  <si>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</si>
  <si>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</si>
  <si>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</si>
  <si>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</si>
  <si>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</si>
  <si>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</si>
  <si>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</si>
  <si>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</si>
  <si>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</si>
  <si>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</si>
  <si>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</si>
  <si>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</si>
  <si>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</si>
  <si>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</si>
  <si>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</si>
  <si>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</si>
  <si>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</si>
  <si>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</si>
  <si>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</si>
  <si>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</si>
  <si>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</si>
  <si>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</si>
  <si>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</si>
  <si>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</si>
  <si>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</si>
  <si>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</si>
  <si>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</si>
  <si>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</si>
  <si>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</si>
  <si>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</si>
  <si>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</si>
  <si>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</si>
  <si>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</si>
  <si>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</si>
  <si>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</si>
  <si>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</si>
  <si>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</si>
  <si>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</si>
  <si>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</si>
  <si>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</si>
  <si>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</si>
  <si>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</si>
  <si>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</si>
  <si>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</si>
  <si>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</si>
  <si>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</si>
  <si>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</si>
  <si>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</si>
  <si>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</si>
  <si>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</si>
  <si>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</si>
  <si>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</si>
  <si>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</si>
  <si>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</si>
  <si>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</si>
  <si>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</si>
  <si>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</si>
  <si>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</si>
  <si>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</si>
  <si>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</si>
  <si>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</si>
  <si>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</si>
  <si>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</si>
  <si>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</si>
  <si>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</si>
  <si>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</si>
  <si>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</si>
  <si>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</si>
  <si>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</si>
  <si>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</si>
  <si>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</si>
  <si>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</si>
  <si>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</si>
  <si>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</si>
  <si>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</si>
  <si>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</si>
  <si>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</si>
  <si>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</si>
  <si>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</si>
  <si>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</si>
  <si>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</si>
  <si>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</si>
  <si>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</si>
  <si>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</si>
  <si>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</si>
  <si>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</si>
  <si>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</si>
  <si>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</si>
  <si>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</si>
  <si>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</si>
  <si>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</si>
  <si>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</si>
  <si>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</si>
  <si>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</si>
  <si>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</si>
  <si>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</si>
  <si>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</si>
  <si>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</si>
  <si>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</si>
  <si>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</si>
  <si>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</si>
  <si>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</si>
  <si>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</si>
  <si>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</si>
  <si>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</si>
  <si>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</si>
  <si>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</si>
  <si>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</si>
  <si>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</si>
  <si>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</si>
  <si>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</si>
  <si>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</si>
  <si>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</si>
  <si>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</si>
  <si>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</si>
  <si>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</si>
  <si>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</si>
  <si>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</si>
  <si>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</si>
  <si>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</si>
  <si>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</si>
  <si>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</si>
  <si>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</si>
  <si>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</si>
  <si>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</si>
  <si>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</si>
  <si>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</si>
  <si>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</si>
  <si>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</si>
  <si>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</si>
  <si>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</si>
  <si>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</si>
  <si>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</si>
  <si>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</si>
  <si>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</si>
  <si>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</si>
  <si>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</si>
  <si>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</si>
  <si>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</si>
  <si>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</si>
  <si>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</si>
  <si>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</si>
  <si>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</si>
  <si>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</si>
  <si>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</si>
  <si>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</si>
  <si>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</si>
  <si>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</si>
  <si>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</si>
  <si>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</si>
  <si>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</si>
  <si>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</si>
  <si>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</si>
  <si>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</si>
  <si>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</si>
  <si>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</si>
  <si>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</si>
  <si>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</si>
  <si>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</si>
  <si>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</si>
  <si>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</si>
  <si>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</si>
  <si>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</si>
  <si>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</si>
  <si>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</si>
  <si>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</si>
  <si>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</si>
  <si>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</si>
  <si>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</si>
  <si>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</si>
  <si>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</si>
  <si>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</si>
  <si>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</si>
  <si>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</si>
  <si>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</si>
  <si>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</si>
  <si>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</si>
  <si>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</si>
  <si>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</si>
  <si>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</si>
  <si>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</si>
  <si>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</si>
  <si>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</si>
  <si>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</si>
  <si>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</si>
  <si>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</si>
  <si>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</si>
  <si>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</si>
  <si>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</si>
  <si>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</si>
  <si>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</si>
  <si>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</si>
  <si>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</si>
  <si>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</si>
  <si>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</si>
  <si>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</si>
  <si>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</si>
  <si>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</si>
  <si>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</si>
  <si>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</si>
  <si>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</si>
  <si>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</si>
  <si>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</si>
  <si>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</si>
  <si>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</si>
  <si>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</si>
  <si>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</si>
  <si>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</si>
  <si>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</si>
  <si>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</si>
  <si>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</si>
  <si>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</si>
  <si>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</si>
  <si>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</si>
  <si>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</si>
  <si>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</si>
  <si>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</si>
  <si>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</si>
  <si>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</si>
  <si>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</si>
  <si>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</si>
  <si>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</si>
  <si>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</si>
  <si>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</si>
  <si>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</si>
  <si>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</si>
  <si>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</si>
  <si>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</si>
  <si>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</si>
  <si>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</si>
  <si>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</si>
  <si>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</si>
  <si>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</si>
  <si>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</si>
  <si>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</si>
  <si>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</si>
  <si>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</si>
  <si>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</si>
  <si>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</si>
  <si>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</si>
  <si>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</si>
  <si>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</si>
  <si>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</si>
  <si>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</si>
  <si>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</si>
  <si>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</si>
  <si>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</si>
  <si>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</si>
  <si>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</si>
  <si>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</si>
  <si>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</si>
  <si>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</si>
  <si>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</si>
  <si>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</si>
  <si>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</si>
  <si>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</si>
  <si>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</si>
  <si>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</si>
  <si>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</si>
  <si>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</si>
  <si>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</si>
  <si>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</si>
  <si>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</si>
  <si>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</si>
  <si>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</si>
  <si>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</si>
  <si>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</si>
  <si>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</si>
  <si>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</si>
  <si>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</si>
  <si>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</si>
  <si>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</si>
  <si>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</si>
  <si>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</si>
  <si>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</si>
  <si>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</si>
  <si>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</si>
  <si>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</si>
  <si>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</si>
  <si>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</si>
  <si>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</si>
  <si>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</si>
  <si>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</si>
  <si>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</si>
  <si>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</si>
  <si>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</si>
  <si>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</si>
  <si>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</si>
  <si>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</si>
  <si>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</si>
  <si>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</si>
  <si>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</si>
  <si>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</si>
  <si>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</si>
  <si>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</si>
  <si>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</si>
  <si>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</si>
  <si>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</si>
  <si>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</si>
  <si>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</si>
  <si>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</si>
  <si>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</si>
  <si>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</si>
  <si>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</si>
  <si>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</si>
  <si>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</si>
  <si>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</si>
  <si>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</si>
  <si>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</si>
  <si>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</si>
  <si>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</si>
  <si>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</si>
  <si>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</si>
  <si>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</si>
  <si>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</si>
  <si>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</si>
  <si>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</si>
  <si>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</si>
  <si>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</si>
  <si>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</si>
  <si>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</si>
  <si>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</si>
  <si>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</si>
  <si>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</si>
  <si>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</si>
  <si>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</si>
  <si>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</si>
  <si>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</si>
  <si>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</si>
  <si>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</si>
  <si>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</si>
  <si>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</si>
  <si>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</si>
  <si>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</si>
  <si>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</si>
  <si>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</si>
  <si>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</si>
  <si>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</si>
  <si>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</si>
  <si>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</si>
  <si>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</si>
  <si>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</si>
  <si>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</si>
  <si>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</si>
  <si>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</si>
  <si>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</si>
  <si>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</si>
  <si>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</si>
  <si>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</si>
  <si>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</si>
  <si>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</si>
  <si>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</si>
  <si>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</si>
  <si>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</si>
  <si>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</si>
  <si>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</si>
  <si>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</si>
  <si>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</si>
  <si>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</si>
  <si>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</si>
  <si>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</si>
  <si>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</si>
  <si>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</si>
  <si>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</si>
  <si>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</si>
  <si>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</si>
  <si>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</si>
  <si>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</si>
  <si>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</si>
  <si>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</si>
  <si>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</si>
  <si>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</si>
  <si>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</si>
  <si>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</si>
  <si>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</si>
  <si>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</si>
  <si>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</si>
  <si>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</si>
  <si>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</si>
  <si>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</si>
  <si>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</si>
  <si>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</si>
  <si>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</si>
  <si>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</si>
  <si>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</si>
  <si>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</si>
  <si>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</si>
  <si>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</si>
  <si>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</si>
  <si>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</si>
  <si>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</si>
  <si>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</si>
  <si>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</si>
  <si>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</si>
  <si>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</si>
  <si>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</si>
  <si>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</si>
  <si>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</si>
  <si>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</si>
  <si>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</si>
  <si>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</si>
  <si>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</si>
  <si>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</si>
  <si>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</si>
  <si>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</si>
  <si>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</si>
  <si>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</si>
  <si>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</si>
  <si>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</si>
  <si>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</si>
  <si>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</si>
  <si>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</si>
  <si>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</si>
  <si>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</si>
  <si>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</si>
  <si>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</si>
  <si>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</si>
  <si>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</si>
  <si>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</si>
  <si>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</si>
  <si>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</si>
  <si>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</si>
  <si>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</si>
  <si>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</si>
  <si>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</si>
  <si>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</si>
  <si>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</si>
  <si>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</si>
  <si>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</si>
  <si>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</si>
  <si>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</si>
  <si>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</si>
  <si>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</si>
  <si>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</si>
  <si>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</si>
  <si>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</si>
  <si>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</si>
  <si>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</si>
  <si>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</si>
  <si>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</si>
  <si>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</si>
  <si>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</si>
  <si>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</si>
  <si>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</si>
  <si>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</si>
  <si>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</si>
  <si>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</si>
  <si>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</si>
  <si>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</si>
  <si>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</si>
  <si>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</si>
  <si>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</si>
  <si>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</si>
  <si>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</si>
  <si>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</si>
  <si>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</si>
  <si>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</si>
  <si>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</si>
  <si>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</si>
  <si>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</si>
  <si>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</si>
  <si>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</si>
  <si>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</si>
  <si>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</si>
  <si>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</si>
  <si>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</si>
  <si>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</si>
  <si>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</si>
  <si>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</si>
  <si>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</si>
  <si>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</si>
  <si>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</si>
  <si>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</si>
  <si>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</si>
  <si>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</si>
  <si>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</si>
  <si>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</si>
  <si>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</si>
  <si>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</si>
  <si>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</si>
  <si>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</si>
  <si>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</si>
  <si>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</si>
  <si>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</si>
  <si>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</si>
  <si>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</si>
  <si>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</si>
  <si>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</si>
  <si>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</si>
  <si>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</si>
  <si>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</si>
  <si>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</si>
  <si>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</si>
  <si>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</si>
  <si>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</si>
  <si>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</si>
  <si>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</si>
  <si>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</si>
  <si>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</si>
  <si>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</si>
  <si>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</si>
  <si>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</si>
  <si>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</si>
  <si>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</si>
  <si>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</si>
  <si>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</si>
  <si>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</si>
  <si>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</si>
  <si>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</si>
  <si>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</si>
  <si>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</si>
  <si>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</si>
  <si>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</si>
  <si>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</si>
  <si>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</si>
  <si>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</si>
  <si>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</si>
  <si>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</si>
  <si>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</si>
  <si>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</si>
  <si>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</si>
  <si>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</si>
  <si>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</si>
  <si>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</si>
  <si>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</si>
  <si>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</si>
  <si>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</si>
  <si>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</si>
  <si>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</si>
  <si>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</si>
  <si>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</si>
  <si>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</si>
  <si>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</si>
  <si>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</si>
  <si>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</si>
  <si>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</si>
  <si>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</si>
  <si>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</si>
  <si>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</si>
  <si>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</si>
  <si>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</si>
  <si>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</si>
  <si>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</si>
  <si>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</si>
  <si>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</si>
  <si>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</si>
  <si>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</si>
  <si>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</si>
  <si>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</si>
  <si>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</si>
  <si>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</si>
  <si>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</si>
  <si>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</si>
  <si>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</si>
  <si>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</si>
  <si>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</si>
  <si>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</si>
  <si>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</si>
  <si>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</si>
  <si>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</si>
  <si>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</si>
  <si>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</si>
  <si>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</si>
  <si>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</si>
  <si>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</si>
  <si>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</si>
  <si>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</si>
  <si>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</si>
  <si>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</si>
  <si>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</si>
  <si>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</si>
  <si>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</si>
  <si>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</si>
  <si>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</si>
  <si>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</si>
  <si>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</si>
  <si>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</si>
  <si>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</si>
  <si>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</si>
  <si>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</si>
  <si>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</si>
  <si>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</si>
  <si>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</si>
  <si>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</si>
  <si>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</si>
  <si>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</si>
  <si>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</si>
  <si>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</si>
  <si>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</si>
  <si>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</si>
  <si>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</si>
  <si>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</si>
  <si>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</si>
  <si>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</si>
  <si>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</si>
  <si>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</si>
  <si>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</si>
  <si>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</si>
  <si>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</si>
  <si>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</si>
  <si>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</si>
  <si>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</si>
  <si>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</si>
  <si>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</si>
  <si>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</si>
  <si>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</si>
  <si>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</si>
  <si>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</si>
  <si>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</si>
  <si>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</si>
  <si>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</si>
  <si>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</si>
  <si>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</si>
  <si>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</si>
  <si>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</si>
  <si>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</si>
  <si>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</si>
  <si>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</si>
  <si>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</si>
  <si>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</si>
  <si>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</si>
  <si>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</si>
  <si>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</si>
  <si>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</si>
  <si>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</si>
  <si>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</si>
  <si>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</si>
  <si>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</si>
  <si>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</si>
  <si>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</si>
  <si>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</si>
  <si>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</si>
  <si>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</si>
  <si>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</si>
  <si>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</si>
  <si>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</si>
  <si>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</si>
  <si>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</si>
  <si>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</si>
  <si>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</si>
  <si>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</si>
  <si>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</si>
  <si>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</si>
  <si>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</si>
  <si>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</si>
  <si>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</si>
  <si>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</si>
  <si>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</si>
  <si>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</si>
  <si>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</si>
  <si>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</si>
  <si>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</si>
  <si>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</si>
  <si>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</si>
  <si>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</si>
  <si>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</si>
  <si>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</si>
  <si>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</si>
  <si>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</si>
  <si>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</si>
  <si>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</si>
  <si>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</si>
  <si>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</si>
  <si>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</si>
  <si>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</si>
  <si>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</si>
  <si>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</si>
  <si>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</si>
  <si>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</si>
  <si>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</si>
  <si>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</si>
  <si>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</si>
  <si>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</si>
  <si>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</si>
  <si>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</si>
  <si>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</si>
  <si>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</si>
  <si>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</si>
  <si>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</si>
  <si>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</si>
  <si>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</si>
  <si>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</si>
  <si>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</si>
  <si>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</si>
  <si>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</si>
  <si>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</si>
  <si>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</si>
  <si>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</si>
  <si>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</si>
  <si>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</si>
  <si>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</si>
  <si>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</si>
  <si>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</si>
  <si>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</si>
  <si>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</si>
  <si>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</si>
  <si>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</si>
  <si>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</si>
  <si>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</si>
  <si>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</si>
  <si>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</si>
  <si>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</si>
  <si>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</si>
  <si>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</si>
  <si>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</si>
  <si>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</si>
  <si>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</si>
  <si>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</si>
  <si>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</si>
  <si>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</si>
  <si>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</si>
  <si>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</si>
  <si>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</si>
  <si>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</si>
  <si>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</si>
  <si>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</si>
  <si>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</si>
  <si>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</si>
  <si>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</si>
  <si>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</si>
  <si>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</si>
  <si>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</si>
  <si>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</si>
  <si>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</si>
  <si>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</si>
  <si>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</si>
  <si>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</si>
  <si>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</si>
  <si>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</si>
  <si>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</si>
  <si>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</si>
  <si>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</si>
  <si>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</si>
  <si>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</si>
  <si>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</si>
  <si>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</si>
  <si>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</si>
  <si>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</si>
  <si>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</si>
  <si>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</si>
  <si>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</si>
  <si>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</si>
  <si>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</si>
  <si>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</si>
  <si>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</si>
  <si>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</si>
  <si>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</si>
  <si>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</si>
  <si>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</si>
  <si>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</si>
  <si>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</si>
  <si>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</si>
  <si>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</si>
  <si>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</si>
  <si>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</si>
  <si>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</si>
  <si>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</si>
  <si>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</si>
  <si>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</si>
  <si>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</si>
  <si>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</si>
  <si>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</si>
  <si>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</si>
  <si>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</si>
  <si>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</si>
  <si>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</si>
  <si>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</si>
  <si>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</si>
  <si>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</si>
  <si>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</si>
  <si>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</si>
  <si>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</si>
  <si>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</si>
  <si>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</si>
  <si>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</si>
  <si>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</si>
  <si>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</si>
  <si>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</si>
  <si>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</si>
  <si>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</si>
  <si>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</si>
  <si>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</si>
  <si>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</si>
  <si>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</si>
  <si>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</si>
  <si>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</si>
  <si>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</si>
  <si>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</si>
  <si>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</si>
  <si>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</si>
  <si>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</si>
  <si>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</si>
  <si>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</si>
  <si>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</si>
  <si>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</si>
  <si>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</si>
  <si>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</si>
  <si>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</si>
  <si>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</si>
  <si>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</si>
  <si>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</si>
  <si>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</si>
  <si>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</si>
  <si>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</si>
  <si>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</si>
  <si>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</si>
  <si>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</si>
  <si>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</si>
  <si>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</si>
  <si>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</si>
  <si>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</si>
  <si>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</si>
  <si>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</si>
  <si>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</si>
  <si>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</si>
  <si>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</si>
  <si>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</si>
  <si>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</si>
  <si>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</si>
  <si>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</si>
  <si>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</si>
  <si>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</si>
  <si>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</si>
  <si>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</si>
  <si>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</si>
  <si>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</si>
  <si>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</si>
  <si>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</si>
  <si>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</si>
  <si>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</si>
  <si>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</si>
  <si>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</si>
  <si>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</si>
  <si>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</si>
  <si>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</si>
  <si>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</si>
  <si>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</si>
  <si>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</si>
  <si>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</si>
  <si>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</si>
  <si>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</si>
  <si>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</si>
  <si>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</si>
  <si>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</si>
  <si>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</si>
  <si>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</si>
  <si>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</si>
  <si>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</si>
  <si>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</si>
  <si>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</si>
  <si>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</si>
  <si>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</si>
  <si>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</si>
  <si>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</si>
  <si>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</si>
  <si>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</si>
  <si>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</si>
  <si>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</si>
  <si>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</si>
  <si>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</si>
  <si>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</si>
  <si>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</si>
  <si>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</si>
  <si>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</si>
  <si>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</si>
  <si>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</si>
  <si>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</si>
  <si>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</si>
  <si>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</si>
  <si>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</si>
  <si>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</si>
  <si>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</si>
  <si>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</si>
  <si>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</si>
  <si>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</si>
  <si>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</si>
  <si>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</si>
  <si>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</si>
  <si>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</si>
  <si>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</si>
  <si>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</si>
  <si>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</si>
  <si>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</si>
  <si>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</si>
  <si>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</si>
  <si>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</si>
  <si>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</si>
  <si>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</si>
  <si>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</si>
  <si>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</si>
  <si>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</si>
  <si>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</si>
  <si>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</si>
  <si>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</si>
  <si>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</si>
  <si>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</si>
  <si>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</si>
  <si>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</si>
  <si>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</si>
  <si>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</si>
  <si>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</si>
  <si>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</si>
  <si>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</si>
  <si>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</si>
  <si>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</si>
  <si>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</si>
  <si>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</si>
  <si>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</si>
  <si>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</si>
  <si>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</si>
  <si>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</si>
  <si>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</si>
  <si>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</si>
  <si>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</si>
  <si>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</si>
  <si>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</si>
  <si>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</si>
  <si>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</si>
  <si>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</si>
  <si>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</si>
  <si>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</si>
  <si>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</si>
  <si>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</si>
  <si>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</si>
  <si>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</si>
  <si>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</si>
  <si>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</si>
  <si>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</si>
  <si>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</si>
  <si>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</si>
  <si>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</si>
  <si>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</si>
  <si>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</si>
  <si>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</si>
  <si>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</si>
  <si>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</si>
  <si>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</si>
  <si>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</si>
  <si>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</si>
  <si>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</si>
  <si>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</si>
  <si>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</si>
  <si>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</si>
  <si>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</si>
  <si>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</si>
  <si>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</si>
  <si>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</si>
  <si>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</si>
  <si>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</si>
  <si>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</si>
  <si>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</si>
  <si>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</si>
  <si>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</si>
  <si>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</si>
  <si>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</si>
  <si>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</si>
  <si>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</si>
  <si>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</si>
  <si>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</si>
  <si>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</si>
  <si>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</si>
  <si>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</si>
  <si>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</si>
  <si>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</si>
  <si>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</si>
  <si>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</si>
  <si>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</si>
  <si>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</si>
  <si>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</si>
  <si>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</si>
  <si>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</si>
  <si>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</si>
  <si>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</si>
  <si>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</si>
  <si>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</si>
  <si>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</si>
  <si>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</si>
  <si>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</si>
  <si>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</si>
  <si>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</si>
  <si>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</si>
  <si>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</si>
  <si>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</si>
  <si>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</si>
  <si>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</si>
  <si>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</si>
  <si>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</si>
  <si>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</si>
  <si>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</si>
  <si>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</si>
  <si>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</si>
  <si>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</si>
  <si>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</si>
  <si>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</si>
  <si>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</si>
  <si>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</si>
  <si>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</si>
  <si>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</si>
  <si>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</si>
  <si>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</si>
  <si>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</si>
  <si>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</si>
  <si>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</si>
  <si>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</si>
  <si>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</si>
  <si>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</si>
  <si>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</si>
  <si>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</si>
  <si>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</si>
  <si>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</si>
  <si>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</si>
  <si>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</si>
  <si>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</si>
  <si>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</si>
  <si>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</si>
  <si>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</si>
  <si>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</si>
  <si>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</si>
  <si>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</si>
  <si>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</si>
  <si>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</si>
  <si>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</si>
  <si>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</si>
  <si>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</si>
  <si>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</si>
  <si>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</si>
  <si>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</si>
  <si>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</si>
  <si>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</si>
  <si>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</si>
  <si>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</si>
  <si>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</si>
  <si>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</si>
  <si>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</si>
  <si>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</si>
  <si>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</si>
  <si>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</si>
  <si>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</si>
  <si>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</si>
  <si>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</si>
  <si>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</si>
  <si>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</si>
  <si>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</si>
  <si>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</si>
  <si>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</si>
  <si>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</si>
  <si>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</si>
  <si>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</si>
  <si>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</si>
  <si>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</si>
  <si>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</si>
  <si>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</si>
  <si>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</si>
  <si>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</si>
  <si>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</si>
  <si>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</si>
  <si>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</si>
  <si>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</si>
  <si>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</si>
  <si>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</si>
  <si>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</si>
  <si>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</si>
  <si>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</si>
  <si>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</si>
  <si>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</si>
  <si>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</si>
  <si>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</si>
  <si>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</si>
  <si>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</si>
  <si>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</si>
  <si>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</si>
  <si>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</si>
  <si>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</si>
  <si>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</si>
  <si>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</si>
  <si>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</si>
  <si>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</si>
  <si>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</si>
  <si>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</si>
  <si>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</si>
  <si>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</si>
  <si>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</si>
  <si>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</si>
  <si>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</si>
  <si>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</si>
  <si>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</si>
  <si>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</si>
  <si>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</si>
  <si>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</si>
  <si>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</si>
  <si>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</si>
  <si>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</si>
  <si>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</si>
  <si>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</si>
  <si>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</si>
  <si>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</si>
  <si>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</si>
  <si>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</si>
  <si>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</si>
  <si>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</si>
  <si>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</si>
  <si>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</si>
  <si>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</si>
  <si>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</si>
  <si>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</si>
  <si>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</si>
  <si>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</si>
  <si>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</si>
  <si>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</si>
  <si>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</si>
  <si>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</si>
  <si>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</si>
  <si>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</si>
  <si>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</si>
  <si>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</si>
  <si>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</si>
  <si>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</si>
  <si>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</si>
  <si>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</si>
  <si>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</si>
  <si>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</si>
  <si>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</si>
  <si>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</si>
  <si>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</si>
  <si>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</si>
  <si>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</si>
  <si>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</si>
  <si>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</si>
  <si>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</si>
  <si>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</si>
  <si>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</si>
  <si>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</si>
  <si>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</si>
  <si>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</si>
  <si>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</si>
  <si>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</si>
  <si>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</si>
  <si>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</si>
  <si>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</si>
  <si>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</si>
  <si>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</si>
  <si>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</si>
  <si>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</si>
  <si>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</si>
  <si>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</si>
  <si>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</si>
  <si>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</si>
  <si>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</si>
  <si>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</si>
  <si>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</si>
  <si>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</si>
  <si>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</si>
  <si>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</si>
  <si>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</si>
  <si>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</si>
  <si>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</si>
  <si>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</si>
  <si>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</si>
  <si>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</si>
  <si>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</si>
  <si>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</si>
  <si>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</si>
  <si>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</si>
  <si>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</si>
  <si>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</si>
  <si>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</si>
  <si>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</si>
  <si>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</si>
  <si>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</si>
  <si>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</si>
  <si>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</si>
  <si>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</si>
  <si>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</si>
  <si>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</si>
  <si>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</si>
  <si>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</si>
  <si>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</si>
  <si>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</si>
  <si>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</si>
  <si>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</si>
  <si>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</si>
  <si>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</si>
  <si>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</si>
  <si>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</si>
  <si>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</si>
  <si>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</si>
  <si>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</si>
  <si>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</si>
  <si>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</si>
  <si>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</si>
  <si>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</si>
  <si>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</si>
  <si>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</si>
  <si>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</si>
  <si>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</si>
  <si>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</si>
  <si>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</si>
  <si>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</si>
  <si>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</si>
  <si>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</si>
  <si>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</si>
  <si>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</si>
  <si>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</si>
  <si>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</si>
  <si>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</si>
  <si>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</si>
  <si>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</si>
  <si>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</si>
  <si>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</si>
  <si>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</si>
  <si>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</si>
  <si>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</si>
  <si>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</si>
  <si>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</si>
  <si>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</si>
  <si>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</si>
  <si>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</si>
  <si>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</si>
  <si>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</si>
  <si>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</si>
  <si>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</si>
  <si>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</si>
  <si>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</si>
  <si>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</si>
  <si>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</si>
  <si>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</si>
  <si>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</si>
  <si>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</si>
  <si>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</si>
  <si>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</si>
  <si>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</si>
  <si>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</si>
  <si>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</si>
  <si>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</si>
  <si>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</si>
  <si>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</si>
  <si>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</si>
  <si>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</si>
  <si>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</si>
  <si>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</si>
  <si>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</si>
  <si>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</si>
  <si>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</si>
  <si>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</si>
  <si>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</si>
  <si>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</si>
  <si>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</si>
  <si>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</si>
  <si>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</si>
  <si>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</si>
  <si>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</si>
  <si>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</si>
  <si>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</si>
  <si>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</si>
  <si>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</si>
  <si>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</si>
  <si>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</si>
  <si>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</si>
  <si>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</si>
  <si>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</si>
  <si>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</si>
  <si>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</si>
  <si>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</si>
  <si>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</si>
  <si>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</si>
  <si>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</si>
  <si>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</si>
  <si>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</si>
  <si>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</si>
  <si>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</si>
  <si>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</si>
  <si>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</si>
  <si>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</si>
  <si>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</si>
  <si>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</si>
  <si>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</si>
  <si>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</si>
  <si>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</si>
  <si>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</si>
  <si>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</si>
  <si>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</si>
  <si>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</si>
  <si>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</si>
  <si>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</si>
  <si>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</si>
  <si>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</si>
  <si>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</si>
  <si>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</si>
  <si>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</si>
  <si>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</si>
  <si>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</si>
  <si>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</si>
  <si>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</si>
  <si>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</si>
  <si>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</si>
  <si>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</si>
  <si>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</si>
  <si>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</si>
  <si>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</si>
  <si>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</si>
  <si>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</si>
  <si>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</si>
  <si>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</si>
  <si>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</si>
  <si>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</si>
  <si>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</si>
  <si>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</si>
  <si>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</si>
  <si>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</si>
  <si>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</si>
  <si>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</si>
  <si>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</si>
  <si>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</si>
  <si>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</si>
  <si>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</si>
  <si>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</si>
  <si>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</si>
  <si>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</si>
  <si>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</si>
  <si>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</si>
  <si>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</si>
  <si>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</si>
  <si>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</si>
  <si>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</si>
  <si>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</si>
  <si>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</si>
  <si>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</si>
  <si>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</si>
  <si>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</si>
  <si>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</si>
  <si>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</si>
  <si>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</si>
  <si>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</si>
  <si>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</si>
  <si>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</si>
  <si>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</si>
  <si>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</si>
  <si>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</si>
  <si>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</si>
  <si>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</si>
  <si>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</si>
  <si>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</si>
  <si>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</si>
  <si>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</si>
  <si>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</si>
  <si>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</si>
  <si>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</si>
  <si>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</si>
  <si>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</si>
  <si>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</si>
  <si>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</si>
  <si>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</si>
  <si>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</si>
  <si>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</si>
  <si>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</si>
  <si>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</si>
  <si>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</si>
  <si>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</si>
  <si>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</si>
  <si>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</si>
  <si>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</si>
  <si>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</si>
  <si>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</si>
  <si>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</si>
  <si>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</si>
  <si>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</si>
  <si>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</si>
  <si>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</si>
  <si>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</si>
  <si>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</si>
  <si>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</si>
  <si>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</si>
  <si>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</si>
  <si>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</si>
  <si>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</si>
  <si>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</si>
  <si>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</si>
  <si>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</si>
  <si>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</si>
  <si>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</si>
  <si>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</si>
  <si>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</si>
  <si>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</si>
  <si>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</si>
  <si>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</si>
  <si>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</si>
  <si>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</si>
  <si>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</si>
  <si>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</si>
  <si>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</si>
  <si>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</si>
  <si>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</si>
  <si>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</si>
  <si>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</si>
  <si>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</si>
  <si>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</si>
  <si>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</si>
  <si>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</si>
  <si>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</si>
  <si>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</si>
  <si>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</si>
  <si>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</si>
  <si>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</si>
  <si>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</si>
  <si>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</si>
  <si>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</si>
  <si>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</si>
  <si>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</si>
  <si>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</si>
  <si>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</si>
  <si>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</si>
  <si>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</si>
  <si>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</si>
  <si>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</si>
  <si>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</si>
  <si>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</si>
  <si>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</si>
  <si>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</si>
  <si>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</si>
  <si>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</si>
  <si>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</si>
  <si>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</si>
  <si>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</si>
  <si>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</si>
  <si>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</si>
  <si>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</si>
  <si>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</si>
  <si>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</si>
  <si>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</si>
  <si>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</si>
  <si>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</si>
  <si>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</si>
  <si>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</si>
  <si>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</si>
  <si>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</si>
  <si>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</si>
  <si>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</si>
  <si>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</si>
  <si>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</si>
  <si>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</si>
  <si>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</si>
  <si>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</si>
  <si>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</si>
  <si>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</si>
  <si>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</si>
  <si>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</si>
  <si>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</si>
  <si>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</si>
  <si>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</si>
  <si>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</si>
  <si>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</si>
  <si>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</si>
  <si>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</si>
  <si>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</si>
  <si>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</si>
  <si>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</si>
  <si>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</si>
  <si>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</si>
  <si>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</si>
  <si>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</si>
  <si>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</si>
  <si>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</si>
  <si>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</si>
  <si>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</si>
  <si>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</si>
  <si>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</si>
  <si>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</si>
  <si>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</si>
  <si>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</si>
  <si>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</si>
  <si>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</si>
  <si>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</si>
  <si>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</si>
  <si>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</si>
  <si>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</si>
  <si>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</si>
  <si>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</si>
  <si>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</si>
  <si>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</si>
  <si>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</si>
  <si>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</si>
  <si>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</si>
  <si>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</si>
  <si>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</si>
  <si>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</si>
  <si>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</si>
  <si>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</si>
  <si>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</si>
  <si>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</si>
  <si>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</si>
  <si>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</si>
  <si>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</si>
  <si>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</si>
  <si>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</si>
  <si>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</si>
  <si>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</si>
  <si>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</si>
  <si>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</si>
  <si>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</si>
  <si>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</si>
  <si>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</si>
  <si>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</si>
  <si>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</si>
  <si>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</si>
  <si>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</si>
  <si>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</si>
  <si>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</si>
  <si>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</si>
  <si>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</si>
  <si>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</si>
  <si>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</si>
  <si>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</si>
  <si>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</si>
  <si>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</si>
  <si>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</si>
  <si>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</si>
  <si>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</si>
  <si>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</si>
  <si>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</si>
  <si>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</si>
  <si>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</si>
  <si>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</si>
  <si>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</si>
  <si>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</si>
  <si>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</si>
  <si>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</si>
  <si>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</si>
  <si>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</si>
  <si>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</si>
  <si>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</si>
  <si>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</si>
  <si>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</si>
  <si>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</si>
  <si>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</si>
  <si>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</si>
  <si>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</si>
  <si>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</si>
  <si>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</si>
  <si>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</si>
  <si>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</si>
  <si>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</si>
  <si>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</si>
  <si>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</si>
  <si>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</si>
  <si>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</si>
  <si>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</si>
  <si>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</si>
  <si>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</si>
  <si>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</si>
  <si>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</si>
  <si>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</si>
  <si>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</si>
  <si>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</si>
  <si>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</si>
  <si>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</si>
  <si>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</si>
  <si>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</si>
  <si>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</si>
  <si>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</si>
  <si>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</si>
  <si>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</si>
  <si>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</si>
  <si>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</si>
  <si>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</si>
  <si>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</si>
  <si>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</si>
  <si>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</si>
  <si>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</si>
  <si>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</si>
  <si>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</si>
  <si>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</si>
  <si>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</si>
  <si>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</si>
  <si>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</si>
  <si>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</si>
  <si>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</si>
  <si>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</si>
  <si>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</si>
  <si>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</si>
  <si>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</si>
  <si>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</si>
  <si>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</si>
  <si>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</si>
  <si>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</si>
  <si>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</si>
  <si>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</si>
  <si>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</si>
  <si>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</si>
  <si>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</si>
  <si>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</si>
  <si>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</si>
  <si>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</si>
  <si>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</si>
  <si>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</si>
  <si>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</si>
  <si>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</si>
  <si>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</si>
  <si>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</si>
  <si>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</si>
  <si>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</si>
  <si>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</si>
  <si>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</si>
  <si>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</si>
  <si>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</si>
  <si>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</si>
  <si>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</si>
  <si>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</si>
  <si>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</si>
  <si>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</si>
  <si>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</si>
  <si>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</si>
  <si>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</si>
  <si>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</si>
  <si>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</si>
  <si>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</si>
  <si>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</si>
  <si>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</si>
  <si>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</si>
  <si>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</si>
  <si>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</si>
  <si>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</si>
  <si>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</si>
  <si>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</si>
  <si>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</si>
  <si>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</si>
  <si>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</si>
  <si>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</si>
  <si>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</si>
  <si>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</si>
  <si>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</si>
  <si>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</si>
  <si>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</si>
  <si>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</si>
  <si>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</si>
  <si>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</si>
  <si>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</si>
  <si>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</si>
  <si>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</si>
  <si>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</si>
  <si>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</si>
  <si>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</si>
  <si>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</si>
  <si>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</si>
  <si>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</si>
  <si>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</si>
  <si>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</si>
  <si>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</si>
  <si>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</si>
  <si>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</si>
  <si>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</si>
  <si>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</si>
  <si>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</si>
  <si>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</si>
  <si>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</si>
  <si>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</si>
  <si>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</si>
  <si>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</si>
  <si>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</si>
  <si>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</si>
  <si>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</si>
  <si>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</si>
  <si>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</si>
  <si>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</si>
  <si>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</si>
  <si>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</si>
  <si>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</si>
  <si>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</si>
  <si>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</si>
  <si>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</si>
  <si>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</si>
  <si>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</si>
  <si>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</si>
  <si>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</si>
  <si>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</si>
  <si>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</si>
  <si>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</si>
  <si>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</si>
  <si>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</si>
  <si>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</si>
  <si>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</si>
  <si>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</si>
  <si>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</si>
  <si>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</si>
  <si>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</si>
  <si>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</si>
  <si>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</si>
  <si>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</si>
  <si>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</si>
  <si>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</si>
  <si>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</si>
  <si>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</si>
  <si>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</si>
  <si>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</si>
  <si>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</si>
  <si>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</si>
  <si>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</si>
  <si>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</si>
  <si>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</si>
  <si>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</si>
  <si>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</si>
  <si>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</si>
  <si>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</si>
  <si>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</si>
  <si>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</si>
  <si>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</si>
  <si>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</si>
  <si>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</si>
  <si>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</si>
  <si>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</si>
  <si>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</si>
  <si>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</si>
  <si>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</si>
  <si>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</si>
  <si>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</si>
  <si>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</si>
  <si>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</si>
  <si>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</si>
  <si>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</si>
  <si>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</si>
  <si>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</si>
  <si>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</si>
  <si>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</si>
  <si>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</si>
  <si>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</si>
  <si>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</si>
  <si>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</si>
  <si>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</si>
  <si>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</si>
  <si>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</si>
  <si>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</si>
  <si>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</si>
  <si>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</si>
  <si>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</si>
  <si>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</si>
  <si>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</si>
  <si>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</si>
  <si>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</si>
  <si>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</si>
  <si>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</si>
  <si>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</si>
  <si>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</si>
  <si>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</si>
  <si>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</si>
  <si>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</si>
  <si>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</si>
  <si>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</si>
  <si>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</si>
  <si>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</si>
  <si>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</si>
  <si>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</si>
  <si>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</si>
  <si>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</si>
  <si>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</si>
  <si>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</si>
  <si>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</si>
  <si>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</si>
  <si>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</si>
  <si>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</si>
  <si>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</si>
  <si>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</si>
  <si>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</si>
  <si>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</si>
  <si>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</si>
  <si>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</si>
  <si>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</si>
  <si>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</si>
  <si>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</si>
  <si>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</si>
  <si>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</si>
  <si>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</si>
  <si>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</si>
  <si>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</si>
  <si>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</si>
  <si>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</si>
  <si>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</si>
  <si>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</si>
  <si>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</si>
  <si>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</si>
  <si>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</si>
  <si>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</si>
  <si>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</si>
  <si>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</si>
  <si>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</si>
  <si>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</si>
  <si>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</si>
  <si>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</si>
  <si>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</si>
  <si>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</si>
  <si>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</si>
  <si>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</si>
  <si>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</si>
  <si>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</si>
  <si>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</si>
  <si>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</si>
  <si>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</si>
  <si>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</si>
  <si>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</si>
  <si>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</si>
  <si>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</si>
  <si>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</si>
  <si>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</si>
  <si>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</si>
  <si>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</si>
  <si>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</si>
  <si>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</si>
  <si>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</si>
  <si>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</si>
  <si>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</si>
  <si>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</si>
  <si>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</si>
  <si>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</si>
  <si>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</si>
  <si>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</si>
  <si>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</si>
  <si>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</si>
  <si>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</si>
  <si>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</si>
  <si>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</si>
  <si>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</si>
  <si>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</si>
  <si>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</si>
  <si>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</si>
  <si>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</si>
  <si>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</si>
  <si>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</si>
  <si>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</si>
  <si>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</si>
  <si>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</si>
  <si>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</si>
  <si>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</si>
  <si>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</si>
  <si>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</si>
  <si>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</si>
  <si>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</si>
  <si>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</si>
  <si>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</si>
  <si>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</si>
  <si>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</si>
  <si>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</si>
  <si>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</si>
  <si>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</si>
  <si>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</si>
  <si>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</si>
  <si>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</si>
  <si>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</si>
  <si>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</si>
  <si>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</si>
  <si>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</si>
  <si>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</si>
  <si>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</si>
  <si>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</si>
  <si>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</si>
  <si>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</si>
  <si>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</si>
  <si>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</si>
  <si>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</si>
  <si>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</si>
  <si>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</si>
  <si>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</si>
  <si>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</si>
  <si>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</si>
  <si>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</si>
  <si>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</si>
  <si>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</si>
  <si>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</si>
  <si>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</si>
  <si>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</si>
  <si>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</si>
  <si>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</si>
  <si>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</si>
  <si>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</si>
  <si>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</si>
  <si>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</si>
  <si>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</si>
  <si>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</si>
  <si>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</si>
  <si>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</si>
  <si>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</si>
  <si>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</si>
  <si>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</si>
  <si>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</si>
  <si>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</si>
  <si>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</si>
  <si>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</si>
  <si>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</si>
  <si>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</si>
  <si>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</si>
  <si>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</si>
  <si>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</si>
  <si>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</si>
  <si>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</si>
  <si>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</si>
  <si>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</si>
  <si>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</si>
  <si>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</si>
  <si>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</si>
  <si>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</si>
  <si>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</si>
  <si>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</si>
  <si>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</si>
  <si>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</si>
  <si>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</si>
  <si>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</si>
  <si>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</si>
  <si>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</si>
  <si>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</si>
  <si>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</si>
  <si>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</si>
  <si>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</si>
  <si>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</si>
  <si>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</si>
  <si>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</si>
  <si>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</si>
  <si>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</si>
  <si>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</si>
  <si>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</si>
  <si>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</si>
  <si>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</si>
  <si>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</si>
  <si>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</si>
  <si>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</si>
  <si>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</si>
  <si>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</si>
  <si>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</si>
  <si>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</si>
  <si>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</si>
  <si>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</si>
  <si>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</si>
  <si>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</si>
  <si>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</si>
  <si>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</si>
  <si>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</si>
  <si>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</si>
  <si>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</si>
  <si>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</si>
  <si>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</si>
  <si>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</si>
  <si>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</si>
  <si>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</si>
  <si>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</si>
  <si>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</si>
  <si>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</si>
  <si>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</si>
  <si>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</si>
  <si>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</si>
  <si>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</si>
  <si>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</si>
  <si>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</si>
  <si>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</si>
  <si>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</si>
  <si>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</si>
  <si>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</si>
  <si>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</si>
  <si>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</si>
  <si>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</si>
  <si>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</si>
  <si>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</si>
  <si>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</si>
  <si>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</si>
  <si>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</si>
  <si>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</si>
  <si>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</si>
  <si>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</si>
  <si>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</si>
  <si>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</si>
  <si>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</si>
  <si>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</si>
  <si>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</si>
  <si>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</si>
  <si>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</si>
  <si>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</si>
  <si>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</si>
  <si>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</si>
  <si>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</si>
  <si>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</si>
  <si>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</si>
  <si>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</si>
  <si>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</si>
  <si>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</si>
  <si>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</si>
  <si>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</si>
  <si>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</si>
  <si>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</si>
  <si>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</si>
  <si>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</si>
  <si>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</si>
  <si>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</si>
  <si>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</si>
  <si>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</si>
  <si>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</si>
  <si>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</si>
  <si>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</si>
  <si>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</si>
  <si>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</si>
  <si>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</si>
  <si>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</si>
  <si>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</si>
  <si>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</si>
  <si>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</si>
  <si>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</si>
  <si>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</si>
  <si>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</si>
  <si>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</si>
  <si>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</si>
  <si>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</si>
  <si>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</si>
  <si>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</si>
  <si>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</si>
  <si>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</si>
  <si>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</si>
  <si>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</si>
  <si>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</si>
  <si>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</si>
  <si>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</si>
  <si>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</si>
  <si>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</si>
  <si>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</si>
  <si>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</si>
  <si>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</si>
  <si>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</si>
  <si>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</si>
  <si>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</si>
  <si>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</si>
  <si>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</si>
  <si>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</si>
  <si>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</si>
  <si>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</si>
  <si>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</si>
  <si>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</si>
  <si>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</si>
  <si>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</si>
  <si>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</si>
  <si>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</si>
  <si>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</si>
  <si>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</si>
  <si>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</si>
  <si>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</si>
  <si>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</si>
  <si>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</si>
  <si>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</si>
  <si>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</si>
  <si>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</si>
  <si>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</si>
  <si>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</si>
  <si>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</si>
  <si>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</si>
  <si>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</si>
  <si>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</si>
  <si>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</si>
  <si>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</si>
  <si>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</si>
  <si>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</si>
  <si>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</si>
  <si>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</si>
  <si>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</si>
  <si>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</si>
  <si>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</si>
  <si>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</si>
  <si>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</si>
  <si>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</si>
  <si>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</si>
  <si>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</si>
  <si>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</si>
  <si>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</si>
  <si>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</si>
  <si>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</si>
  <si>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</si>
  <si>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</si>
  <si>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</si>
  <si>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</si>
  <si>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</si>
  <si>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</si>
  <si>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</si>
  <si>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</si>
  <si>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</si>
  <si>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</si>
  <si>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</si>
  <si>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</si>
  <si>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</si>
  <si>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</si>
  <si>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</si>
  <si>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</si>
  <si>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</si>
  <si>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</si>
  <si>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</si>
  <si>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</si>
  <si>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</si>
  <si>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</si>
  <si>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</si>
  <si>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</si>
  <si>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</si>
  <si>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</si>
  <si>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</si>
  <si>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</si>
  <si>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</si>
  <si>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</si>
  <si>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</si>
  <si>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</si>
  <si>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</si>
  <si>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</si>
  <si>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</si>
  <si>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</si>
  <si>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</si>
  <si>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</si>
  <si>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</si>
  <si>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</si>
  <si>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</si>
  <si>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</si>
  <si>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</si>
  <si>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</si>
  <si>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</si>
  <si>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</si>
  <si>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</si>
  <si>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</si>
  <si>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</si>
  <si>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</si>
  <si>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</si>
  <si>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</si>
  <si>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</si>
  <si>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</si>
  <si>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</si>
  <si>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</si>
  <si>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</si>
  <si>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</si>
  <si>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</si>
  <si>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</si>
  <si>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</si>
  <si>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</si>
  <si>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</si>
  <si>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</si>
  <si>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</si>
  <si>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</si>
  <si>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</si>
  <si>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</si>
  <si>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</si>
  <si>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</si>
  <si>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</si>
  <si>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</si>
  <si>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</si>
  <si>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</si>
  <si>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</si>
  <si>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</si>
  <si>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</si>
  <si>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</si>
  <si>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</si>
  <si>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</si>
  <si>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</si>
  <si>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</si>
  <si>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</si>
  <si>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</si>
  <si>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</si>
  <si>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</si>
  <si>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</si>
  <si>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</si>
  <si>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</si>
  <si>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</si>
  <si>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</si>
  <si>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</si>
  <si>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</si>
  <si>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</si>
  <si>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</si>
  <si>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</si>
  <si>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</si>
  <si>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</si>
  <si>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</si>
  <si>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</si>
  <si>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</si>
  <si>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</si>
  <si>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</si>
  <si>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</si>
  <si>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</si>
  <si>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</si>
  <si>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</si>
  <si>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</si>
  <si>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</si>
  <si>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</si>
  <si>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</si>
  <si>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</si>
  <si>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</si>
  <si>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</si>
  <si>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</si>
  <si>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</si>
  <si>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</si>
  <si>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</si>
  <si>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</si>
  <si>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</si>
  <si>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</si>
  <si>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</si>
  <si>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</si>
  <si>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</si>
  <si>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</si>
  <si>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</si>
  <si>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</si>
  <si>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</si>
  <si>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</si>
  <si>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</si>
  <si>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</si>
  <si>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</si>
  <si>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</si>
  <si>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</si>
  <si>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</si>
  <si>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</si>
  <si>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</si>
  <si>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</si>
  <si>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</si>
  <si>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</si>
  <si>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</si>
  <si>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</si>
  <si>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</si>
  <si>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</si>
  <si>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</si>
  <si>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</si>
  <si>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</si>
  <si>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</si>
  <si>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</si>
  <si>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</si>
  <si>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</si>
  <si>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</si>
  <si>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</si>
  <si>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</si>
  <si>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</si>
  <si>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</si>
  <si>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</si>
  <si>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</si>
  <si>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</si>
  <si>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</si>
  <si>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</si>
  <si>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</si>
  <si>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</si>
  <si>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</si>
  <si>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</si>
  <si>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</si>
  <si>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</si>
  <si>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</si>
  <si>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</si>
  <si>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</si>
  <si>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</si>
  <si>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</si>
  <si>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</si>
  <si>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</si>
  <si>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</si>
  <si>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</si>
  <si>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</si>
  <si>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</si>
  <si>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</si>
  <si>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</si>
  <si>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</si>
  <si>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</si>
  <si>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</si>
  <si>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</si>
  <si>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</si>
  <si>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</si>
  <si>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</si>
  <si>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</si>
  <si>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</si>
  <si>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</si>
  <si>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</si>
  <si>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</si>
  <si>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</si>
  <si>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</si>
  <si>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</si>
  <si>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</si>
  <si>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</si>
  <si>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</si>
  <si>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</si>
  <si>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</si>
  <si>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</si>
  <si>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</si>
  <si>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</si>
  <si>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</si>
  <si>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</si>
  <si>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</si>
  <si>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</si>
  <si>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</si>
  <si>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</si>
  <si>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</si>
  <si>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</si>
  <si>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</si>
  <si>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</si>
  <si>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</si>
  <si>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</si>
  <si>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</si>
  <si>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</si>
  <si>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</si>
  <si>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</si>
  <si>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</si>
  <si>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</si>
  <si>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</si>
  <si>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</si>
  <si>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</si>
  <si>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</si>
  <si>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</si>
  <si>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</si>
  <si>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</si>
  <si>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</si>
  <si>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</si>
  <si>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</si>
  <si>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</si>
  <si>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</si>
  <si>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</si>
  <si>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</si>
  <si>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</si>
  <si>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</si>
  <si>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</si>
  <si>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</si>
  <si>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</si>
  <si>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</si>
  <si>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</si>
  <si>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</si>
  <si>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</si>
  <si>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</si>
  <si>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</si>
  <si>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</si>
  <si>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</si>
  <si>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</si>
  <si>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</si>
  <si>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</si>
  <si>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</si>
  <si>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</si>
  <si>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</si>
  <si>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</si>
  <si>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</si>
  <si>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</si>
  <si>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</si>
  <si>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</si>
  <si>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</si>
  <si>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</si>
  <si>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</si>
  <si>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</si>
  <si>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</si>
  <si>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</si>
  <si>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</si>
  <si>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</si>
  <si>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</si>
  <si>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</si>
  <si>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</si>
  <si>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</si>
  <si>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</si>
  <si>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</si>
  <si>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</si>
  <si>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</si>
  <si>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</si>
  <si>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</si>
  <si>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</si>
  <si>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</si>
  <si>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</si>
  <si>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</si>
  <si>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</si>
  <si>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</si>
  <si>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</si>
  <si>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</si>
  <si>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</si>
  <si>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</si>
  <si>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</si>
  <si>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</si>
  <si>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</si>
  <si>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</si>
  <si>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</si>
  <si>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</si>
  <si>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</si>
  <si>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</si>
  <si>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</si>
  <si>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</si>
  <si>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</si>
  <si>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</si>
  <si>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</si>
  <si>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</si>
  <si>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</si>
  <si>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</si>
  <si>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</si>
  <si>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</si>
  <si>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</si>
  <si>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</si>
  <si>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</si>
  <si>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</si>
  <si>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</si>
  <si>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</si>
  <si>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</si>
  <si>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</si>
  <si>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</si>
  <si>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</si>
  <si>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</si>
  <si>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</si>
  <si>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</si>
  <si>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</si>
  <si>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</si>
  <si>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</si>
  <si>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</si>
  <si>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</si>
  <si>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</si>
  <si>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</si>
  <si>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</si>
  <si>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</si>
  <si>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</si>
  <si>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</si>
  <si>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</si>
  <si>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</si>
  <si>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</si>
  <si>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</si>
  <si>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</si>
  <si>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</si>
  <si>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</si>
  <si>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</si>
  <si>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</si>
  <si>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</si>
  <si>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</si>
  <si>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</si>
  <si>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</si>
  <si>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</si>
  <si>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</si>
  <si>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</si>
  <si>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</si>
  <si>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</si>
  <si>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</si>
  <si>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</si>
  <si>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</si>
  <si>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</si>
  <si>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</si>
  <si>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</si>
  <si>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</si>
  <si>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</si>
  <si>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</si>
  <si>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</si>
  <si>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</si>
  <si>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</si>
  <si>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</si>
  <si>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</si>
  <si>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</si>
  <si>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</si>
  <si>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</si>
  <si>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</si>
  <si>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</si>
  <si>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</si>
  <si>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</si>
  <si>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</si>
  <si>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</si>
  <si>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</si>
  <si>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</si>
  <si>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</si>
  <si>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</si>
  <si>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</si>
  <si>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</si>
  <si>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</si>
  <si>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</si>
  <si>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</si>
  <si>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</si>
  <si>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</si>
  <si>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</si>
  <si>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</si>
  <si>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</si>
  <si>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</si>
  <si>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</si>
  <si>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</si>
  <si>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</si>
  <si>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</si>
  <si>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</si>
  <si>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</si>
  <si>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</si>
  <si>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</si>
  <si>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</si>
  <si>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</si>
  <si>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</si>
  <si>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</si>
  <si>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</si>
  <si>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</si>
  <si>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</si>
  <si>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</si>
  <si>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</si>
  <si>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</si>
  <si>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</si>
  <si>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</si>
  <si>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</si>
  <si>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</si>
  <si>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</si>
  <si>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</si>
  <si>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</si>
  <si>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</si>
  <si>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</si>
  <si>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</si>
  <si>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</si>
  <si>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</si>
  <si>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</si>
  <si>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</si>
  <si>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</si>
  <si>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</si>
  <si>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</si>
  <si>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</si>
  <si>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</si>
  <si>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</si>
  <si>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</si>
  <si>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</si>
  <si>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</si>
  <si>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</si>
  <si>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</si>
  <si>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</si>
  <si>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</si>
  <si>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</si>
  <si>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</si>
  <si>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</si>
  <si>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</si>
  <si>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</si>
  <si>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</si>
  <si>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</si>
  <si>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</si>
  <si>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</si>
  <si>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</si>
  <si>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</si>
  <si>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</si>
  <si>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</si>
  <si>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</si>
  <si>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</si>
  <si>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</si>
  <si>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</si>
  <si>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</si>
  <si>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</si>
  <si>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</si>
  <si>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</si>
  <si>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</si>
  <si>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</si>
  <si>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</si>
  <si>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</si>
  <si>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</si>
  <si>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</si>
  <si>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</si>
  <si>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</si>
  <si>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</si>
  <si>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</si>
  <si>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</si>
  <si>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</si>
  <si>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</si>
  <si>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</si>
  <si>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</si>
  <si>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</si>
  <si>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</si>
  <si>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</si>
  <si>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</si>
  <si>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</si>
  <si>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</si>
  <si>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</si>
  <si>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</si>
  <si>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</si>
  <si>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</si>
  <si>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</si>
  <si>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</si>
  <si>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</si>
  <si>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</si>
  <si>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</si>
  <si>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</si>
  <si>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</si>
  <si>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</si>
  <si>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</si>
  <si>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</si>
  <si>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</si>
  <si>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</si>
  <si>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</si>
  <si>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</si>
  <si>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</si>
  <si>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</si>
  <si>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</si>
  <si>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</si>
  <si>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</si>
  <si>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</si>
  <si>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</si>
  <si>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</si>
  <si>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</si>
  <si>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</si>
  <si>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</si>
  <si>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</si>
  <si>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</si>
  <si>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</si>
  <si>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</si>
  <si>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</si>
  <si>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</si>
  <si>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</si>
  <si>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</si>
  <si>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</si>
  <si>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</si>
  <si>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</si>
  <si>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</si>
  <si>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</si>
  <si>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</si>
  <si>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</si>
  <si>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</si>
  <si>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</si>
  <si>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</si>
  <si>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</si>
  <si>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</si>
  <si>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</si>
  <si>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</si>
  <si>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</si>
  <si>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</si>
  <si>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</si>
  <si>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</si>
  <si>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</si>
  <si>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</si>
  <si>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</si>
  <si>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</si>
  <si>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</si>
  <si>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</si>
  <si>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</si>
  <si>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</si>
  <si>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</si>
  <si>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</si>
  <si>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</si>
  <si>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</si>
  <si>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</si>
  <si>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</si>
  <si>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</si>
  <si>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</si>
  <si>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</si>
  <si>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</si>
  <si>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</si>
  <si>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</si>
  <si>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</si>
  <si>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</si>
  <si>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</si>
  <si>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</si>
  <si>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</si>
  <si>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</si>
  <si>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</si>
  <si>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</si>
  <si>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</si>
  <si>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</si>
  <si>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</si>
  <si>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</si>
  <si>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</si>
  <si>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</si>
  <si>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</si>
  <si>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</si>
  <si>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</si>
  <si>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</si>
  <si>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</si>
  <si>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</si>
  <si>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</si>
  <si>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</si>
  <si>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</si>
  <si>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</si>
  <si>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</si>
  <si>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</si>
  <si>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</si>
  <si>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</si>
  <si>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</si>
  <si>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</si>
  <si>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</si>
  <si>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</si>
  <si>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</si>
  <si>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</si>
  <si>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</si>
  <si>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</si>
  <si>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</si>
  <si>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</si>
  <si>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</si>
  <si>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</si>
  <si>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</si>
  <si>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</si>
  <si>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</si>
  <si>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</si>
  <si>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</si>
  <si>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</si>
  <si>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</si>
  <si>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</si>
  <si>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</si>
  <si>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</si>
  <si>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</si>
  <si>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</si>
  <si>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</si>
  <si>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</si>
  <si>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</si>
  <si>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</si>
  <si>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</si>
  <si>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</si>
  <si>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</si>
  <si>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</si>
  <si>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</si>
  <si>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</si>
  <si>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</si>
  <si>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</si>
  <si>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</si>
  <si>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</si>
  <si>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</si>
  <si>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</si>
  <si>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</si>
  <si>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</si>
  <si>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</si>
  <si>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</si>
  <si>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</si>
  <si>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</si>
  <si>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</si>
  <si>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</si>
  <si>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</si>
  <si>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</si>
  <si>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</si>
  <si>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</si>
  <si>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</si>
  <si>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</si>
  <si>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</si>
  <si>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</si>
  <si>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</si>
  <si>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</si>
  <si>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</si>
  <si>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</si>
  <si>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</si>
  <si>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</si>
  <si>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</si>
  <si>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</si>
  <si>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</si>
  <si>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</si>
  <si>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</si>
  <si>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</si>
  <si>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</si>
  <si>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</si>
  <si>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</si>
  <si>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</si>
  <si>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</si>
  <si>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</si>
  <si>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</si>
  <si>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</si>
  <si>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</si>
  <si>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</si>
  <si>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</si>
  <si>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</si>
  <si>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</si>
  <si>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</si>
  <si>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</si>
  <si>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</si>
  <si>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</si>
  <si>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</si>
  <si>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</si>
  <si>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</si>
  <si>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</si>
  <si>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</si>
  <si>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</si>
  <si>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</si>
  <si>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</si>
  <si>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</si>
  <si>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</si>
  <si>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</si>
  <si>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</si>
  <si>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</si>
  <si>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</si>
  <si>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</si>
  <si>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</si>
  <si>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</si>
  <si>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</si>
  <si>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</si>
  <si>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</si>
  <si>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</si>
  <si>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</si>
  <si>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</si>
  <si>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</si>
  <si>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</si>
  <si>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</si>
  <si>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</si>
  <si>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</si>
  <si>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</si>
  <si>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</si>
  <si>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</si>
  <si>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</si>
  <si>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</si>
  <si>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</si>
  <si>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</si>
  <si>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</si>
  <si>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</si>
  <si>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</si>
  <si>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</si>
  <si>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</si>
  <si>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</si>
  <si>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</si>
  <si>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</si>
  <si>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</si>
  <si>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</si>
  <si>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</si>
  <si>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</si>
  <si>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</si>
  <si>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</si>
  <si>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</si>
  <si>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</si>
  <si>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</si>
  <si>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</si>
  <si>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</si>
  <si>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</si>
  <si>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</si>
  <si>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</si>
  <si>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</si>
  <si>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</si>
  <si>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</si>
  <si>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</si>
  <si>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</si>
  <si>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</si>
  <si>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</si>
  <si>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</si>
  <si>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</si>
  <si>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</si>
  <si>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</si>
  <si>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</si>
  <si>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</si>
  <si>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</si>
  <si>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</si>
  <si>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</si>
  <si>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</si>
  <si>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</si>
  <si>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</si>
  <si>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</si>
  <si>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</si>
  <si>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</si>
  <si>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</si>
  <si>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</si>
  <si>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</si>
  <si>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</si>
  <si>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</si>
  <si>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</si>
  <si>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</si>
  <si>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</si>
  <si>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</si>
  <si>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</si>
  <si>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</si>
  <si>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</si>
  <si>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</si>
  <si>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</si>
  <si>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</si>
  <si>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</si>
  <si>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</si>
  <si>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</si>
  <si>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</si>
  <si>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</si>
  <si>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</si>
  <si>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</si>
  <si>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</si>
  <si>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</si>
  <si>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</si>
  <si>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</si>
  <si>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</si>
  <si>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</si>
  <si>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</si>
  <si>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</si>
  <si>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</si>
  <si>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</si>
  <si>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</si>
  <si>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</si>
  <si>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</si>
  <si>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</si>
  <si>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</si>
  <si>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</si>
  <si>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</si>
  <si>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</si>
  <si>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</si>
  <si>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</si>
  <si>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</si>
  <si>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</si>
  <si>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</si>
  <si>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</si>
  <si>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</si>
  <si>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</si>
  <si>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</si>
  <si>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</si>
  <si>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</si>
  <si>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</si>
  <si>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</si>
  <si>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</si>
  <si>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</si>
  <si>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</si>
  <si>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</si>
  <si>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</si>
  <si>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</si>
  <si>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</si>
  <si>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</si>
  <si>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</si>
  <si>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</si>
  <si>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</si>
  <si>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</si>
  <si>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</si>
  <si>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</si>
  <si>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</si>
  <si>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</si>
  <si>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</si>
  <si>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</si>
  <si>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</si>
  <si>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</si>
  <si>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</si>
  <si>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</si>
  <si>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</si>
  <si>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</si>
  <si>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</si>
  <si>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</si>
  <si>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</si>
  <si>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</si>
  <si>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</si>
  <si>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</si>
  <si>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</si>
  <si>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</si>
  <si>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</si>
  <si>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</si>
  <si>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</si>
  <si>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</si>
  <si>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</si>
  <si>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</si>
  <si>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</si>
  <si>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</si>
  <si>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</si>
  <si>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</si>
  <si>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</si>
  <si>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</si>
  <si>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</si>
  <si>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</si>
  <si>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</si>
  <si>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</si>
  <si>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</si>
  <si>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</si>
  <si>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</si>
  <si>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</si>
  <si>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</si>
  <si>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</si>
  <si>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</si>
  <si>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</si>
  <si>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</si>
  <si>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</si>
  <si>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</si>
  <si>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</si>
  <si>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</si>
  <si>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</si>
  <si>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</si>
  <si>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</si>
  <si>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</si>
  <si>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</si>
  <si>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</si>
  <si>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</si>
  <si>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</si>
  <si>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</si>
  <si>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</si>
  <si>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</si>
  <si>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</si>
  <si>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</si>
  <si>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</si>
  <si>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</si>
  <si>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</si>
  <si>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</si>
  <si>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</si>
  <si>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</si>
  <si>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</si>
  <si>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</si>
  <si>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</si>
  <si>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</si>
  <si>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</si>
  <si>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</si>
  <si>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</si>
  <si>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</si>
  <si>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</si>
  <si>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</si>
  <si>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</si>
  <si>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</si>
  <si>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</si>
  <si>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</si>
  <si>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</si>
  <si>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</si>
  <si>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</si>
  <si>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</si>
  <si>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</si>
  <si>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</si>
  <si>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</si>
  <si>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</si>
  <si>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</si>
  <si>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</si>
  <si>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</si>
  <si>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</si>
  <si>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</si>
  <si>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</si>
  <si>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</si>
  <si>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</si>
  <si>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</si>
  <si>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</si>
  <si>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</si>
  <si>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</si>
  <si>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</si>
  <si>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</si>
  <si>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</si>
  <si>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</si>
  <si>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</si>
  <si>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</si>
  <si>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</si>
  <si>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</si>
  <si>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</si>
  <si>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</si>
  <si>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</si>
  <si>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</si>
  <si>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</si>
  <si>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</si>
  <si>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</si>
  <si>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</si>
  <si>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</si>
  <si>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</si>
  <si>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</si>
  <si>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</si>
  <si>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</si>
  <si>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</si>
  <si>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</si>
  <si>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</si>
  <si>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</si>
  <si>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</si>
  <si>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</si>
  <si>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</si>
  <si>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</si>
  <si>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</si>
  <si>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</si>
  <si>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</si>
  <si>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</si>
  <si>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</si>
  <si>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</si>
  <si>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</si>
  <si>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</si>
  <si>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</si>
  <si>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</si>
  <si>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</si>
  <si>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</si>
  <si>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</si>
  <si>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</si>
  <si>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</si>
  <si>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</si>
  <si>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</si>
  <si>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</si>
  <si>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</si>
  <si>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</si>
  <si>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</si>
  <si>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</si>
  <si>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</si>
  <si>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</si>
  <si>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</si>
  <si>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</si>
  <si>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</si>
  <si>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</si>
  <si>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</si>
  <si>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</si>
  <si>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</si>
  <si>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</si>
  <si>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</si>
  <si>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</si>
  <si>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</si>
  <si>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</si>
  <si>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</si>
  <si>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</si>
  <si>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</si>
  <si>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</si>
  <si>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</si>
  <si>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</si>
  <si>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</si>
  <si>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</si>
  <si>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</si>
  <si>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</si>
  <si>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</si>
  <si>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</si>
  <si>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</si>
  <si>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</si>
  <si>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</si>
  <si>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</si>
  <si>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</si>
  <si>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</si>
  <si>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</si>
  <si>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</si>
  <si>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</si>
  <si>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</si>
  <si>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</si>
  <si>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</si>
  <si>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</si>
  <si>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</si>
  <si>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</si>
  <si>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</si>
  <si>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</si>
  <si>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</si>
  <si>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</si>
  <si>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</si>
  <si>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</si>
  <si>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</si>
  <si>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</si>
  <si>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</si>
  <si>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</si>
  <si>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</si>
  <si>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</si>
  <si>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</si>
  <si>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</si>
  <si>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</si>
  <si>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</si>
  <si>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</si>
  <si>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</si>
  <si>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</si>
  <si>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</si>
  <si>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</si>
  <si>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</si>
  <si>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</si>
  <si>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</si>
  <si>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</si>
  <si>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</si>
  <si>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</si>
  <si>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</si>
  <si>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</si>
  <si>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</si>
  <si>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</si>
  <si>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</si>
  <si>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</si>
  <si>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</si>
  <si>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</si>
  <si>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</si>
  <si>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</si>
  <si>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</si>
  <si>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</si>
  <si>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</si>
  <si>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</si>
  <si>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</si>
  <si>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</si>
  <si>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</si>
  <si>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</si>
  <si>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</si>
  <si>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</si>
  <si>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</si>
  <si>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</si>
  <si>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</si>
  <si>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</si>
  <si>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</si>
  <si>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</si>
  <si>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</si>
  <si>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</si>
  <si>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</si>
  <si>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</si>
  <si>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</si>
  <si>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</si>
  <si>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</si>
  <si>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</si>
  <si>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</si>
  <si>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</si>
  <si>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</si>
  <si>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</si>
  <si>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</si>
  <si>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</si>
  <si>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</si>
  <si>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</si>
  <si>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</si>
  <si>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</si>
  <si>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</si>
  <si>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</si>
  <si>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</si>
  <si>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</si>
  <si>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</si>
  <si>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</si>
  <si>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</si>
  <si>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</si>
  <si>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</si>
  <si>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</si>
  <si>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</si>
  <si>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</si>
  <si>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</si>
  <si>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</si>
  <si>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</si>
  <si>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</si>
  <si>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</si>
  <si>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</si>
  <si>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</si>
  <si>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</si>
  <si>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</si>
  <si>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</si>
  <si>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</si>
  <si>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</si>
  <si>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</si>
  <si>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</si>
  <si>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</si>
  <si>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</si>
  <si>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</si>
  <si>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</si>
  <si>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</si>
  <si>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</si>
  <si>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</si>
  <si>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</si>
  <si>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</si>
  <si>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</si>
  <si>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</si>
  <si>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</si>
  <si>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</si>
  <si>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</si>
  <si>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</si>
  <si>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</si>
  <si>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</si>
  <si>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</si>
  <si>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</si>
  <si>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</si>
  <si>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</si>
  <si>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</si>
  <si>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</si>
  <si>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</si>
  <si>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</si>
  <si>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</si>
  <si>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</si>
  <si>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</si>
  <si>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</si>
  <si>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</si>
  <si>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</si>
  <si>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</si>
  <si>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</si>
  <si>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</si>
  <si>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</si>
  <si>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</si>
  <si>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</si>
  <si>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</si>
  <si>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</si>
  <si>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</si>
  <si>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</si>
  <si>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</si>
  <si>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</si>
  <si>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</si>
  <si>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</si>
  <si>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</si>
  <si>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</si>
  <si>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</si>
  <si>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</si>
  <si>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</si>
  <si>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</si>
  <si>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</si>
  <si>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</si>
  <si>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</si>
  <si>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</si>
  <si>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</si>
  <si>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</si>
  <si>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</si>
  <si>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</si>
  <si>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</si>
  <si>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</si>
  <si>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</si>
  <si>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</si>
  <si>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</si>
  <si>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</si>
  <si>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</si>
  <si>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</si>
  <si>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</si>
  <si>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</si>
  <si>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</si>
  <si>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</si>
  <si>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</si>
  <si>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</si>
  <si>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</si>
  <si>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</si>
  <si>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</si>
  <si>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</si>
  <si>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</si>
  <si>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</si>
  <si>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</si>
  <si>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</si>
  <si>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</si>
  <si>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</si>
  <si>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</si>
  <si>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</si>
  <si>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</si>
  <si>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</si>
  <si>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</si>
  <si>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</si>
  <si>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</si>
  <si>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</si>
  <si>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</si>
  <si>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</si>
  <si>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</si>
  <si>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</si>
  <si>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</si>
  <si>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</si>
  <si>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</si>
  <si>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</si>
  <si>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</si>
  <si>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</si>
  <si>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</si>
  <si>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</si>
  <si>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</si>
  <si>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</si>
  <si>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</si>
  <si>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</si>
  <si>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</si>
  <si>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</si>
  <si>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</si>
  <si>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</si>
  <si>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</si>
  <si>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</si>
  <si>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</si>
  <si>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</si>
  <si>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</si>
  <si>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</si>
  <si>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</si>
  <si>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</si>
  <si>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</si>
  <si>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</si>
  <si>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</si>
  <si>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</si>
  <si>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</si>
  <si>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</si>
  <si>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</si>
  <si>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</si>
  <si>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</si>
  <si>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</si>
  <si>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</si>
  <si>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</si>
  <si>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</si>
  <si>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</si>
  <si>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</si>
  <si>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</si>
  <si>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</si>
  <si>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</si>
  <si>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</si>
  <si>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</si>
  <si>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</si>
  <si>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</si>
  <si>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</si>
  <si>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</si>
  <si>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</si>
  <si>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</si>
  <si>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</si>
  <si>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</si>
  <si>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</si>
  <si>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</si>
  <si>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</si>
  <si>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</si>
  <si>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</si>
  <si>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</si>
  <si>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</si>
  <si>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</si>
  <si>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</si>
  <si>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</si>
  <si>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</si>
  <si>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</si>
  <si>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</si>
  <si>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</si>
  <si>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</si>
  <si>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</si>
  <si>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</si>
  <si>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</si>
  <si>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</si>
  <si>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</si>
  <si>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</si>
  <si>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</si>
  <si>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</si>
  <si>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</si>
  <si>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</si>
  <si>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</si>
  <si>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</si>
  <si>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</si>
  <si>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</si>
  <si>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</si>
  <si>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</si>
  <si>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</si>
  <si>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</si>
  <si>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</si>
  <si>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</si>
  <si>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</si>
  <si>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</si>
  <si>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</si>
  <si>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</si>
  <si>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</si>
  <si>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</si>
  <si>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</si>
  <si>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</si>
  <si>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</si>
  <si>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</si>
  <si>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</si>
  <si>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</si>
  <si>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</si>
  <si>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</si>
  <si>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</si>
  <si>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</si>
  <si>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</si>
  <si>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</si>
  <si>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</si>
  <si>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</si>
  <si>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</si>
  <si>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</si>
  <si>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</si>
  <si>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</si>
  <si>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</si>
  <si>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</si>
  <si>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</si>
  <si>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</si>
  <si>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</si>
  <si>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</si>
  <si>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</si>
  <si>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</si>
  <si>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</si>
  <si>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</si>
  <si>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</si>
  <si>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</si>
  <si>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</si>
  <si>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</si>
  <si>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</si>
  <si>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</si>
  <si>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</si>
  <si>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</si>
  <si>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</si>
  <si>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</si>
  <si>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</si>
  <si>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</si>
  <si>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</si>
  <si>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</si>
  <si>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</si>
  <si>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</si>
  <si>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</si>
  <si>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</si>
  <si>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</si>
  <si>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</si>
  <si>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</si>
  <si>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</si>
  <si>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</si>
  <si>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</si>
  <si>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</si>
  <si>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</si>
  <si>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</si>
  <si>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</si>
  <si>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</si>
  <si>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</si>
  <si>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</si>
  <si>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</si>
  <si>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</si>
  <si>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</si>
  <si>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</si>
  <si>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</si>
  <si>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</si>
  <si>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</si>
  <si>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</si>
  <si>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</si>
  <si>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</si>
  <si>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</si>
  <si>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</si>
  <si>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</si>
  <si>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</si>
  <si>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</si>
  <si>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</si>
  <si>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</si>
  <si>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</si>
  <si>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</si>
  <si>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</si>
  <si>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</si>
  <si>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</si>
  <si>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</si>
  <si>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</si>
  <si>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</si>
  <si>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</si>
  <si>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</si>
  <si>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</si>
  <si>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</si>
  <si>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</si>
  <si>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</si>
  <si>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</si>
  <si>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</si>
  <si>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</si>
  <si>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</si>
  <si>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</si>
  <si>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</si>
  <si>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</si>
  <si>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</si>
  <si>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</si>
  <si>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</si>
  <si>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</si>
  <si>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</si>
  <si>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</si>
  <si>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</si>
  <si>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</si>
  <si>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</si>
  <si>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</si>
  <si>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</si>
  <si>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</si>
  <si>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</si>
  <si>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</si>
  <si>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</si>
  <si>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</si>
  <si>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</si>
  <si>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</si>
  <si>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</si>
  <si>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</si>
  <si>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</si>
  <si>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</si>
  <si>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</si>
  <si>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</si>
  <si>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</si>
  <si>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</si>
  <si>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</si>
  <si>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</si>
  <si>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</si>
  <si>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</si>
  <si>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</si>
  <si>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</si>
  <si>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</si>
  <si>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</si>
  <si>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</si>
  <si>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</si>
  <si>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</si>
  <si>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</si>
  <si>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</si>
  <si>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</si>
  <si>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</si>
  <si>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</si>
  <si>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</si>
  <si>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</si>
  <si>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</si>
  <si>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</si>
  <si>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</si>
  <si>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</si>
  <si>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</si>
  <si>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</si>
  <si>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</si>
  <si>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</si>
  <si>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</si>
  <si>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</si>
  <si>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</si>
  <si>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</si>
  <si>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</si>
  <si>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</si>
  <si>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</si>
  <si>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</si>
  <si>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</si>
  <si>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</si>
  <si>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</si>
  <si>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</si>
  <si>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</si>
  <si>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</si>
  <si>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</si>
  <si>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</si>
  <si>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</si>
  <si>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</si>
  <si>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</si>
  <si>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</si>
  <si>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</si>
  <si>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</si>
  <si>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</si>
  <si>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</si>
  <si>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</si>
  <si>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</si>
  <si>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</si>
  <si>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</si>
  <si>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</si>
  <si>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</si>
  <si>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</si>
  <si>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</si>
  <si>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</si>
  <si>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</si>
  <si>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</si>
  <si>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</si>
  <si>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</si>
  <si>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</si>
  <si>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</si>
  <si>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</si>
  <si>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</si>
  <si>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</si>
  <si>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</si>
  <si>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</si>
  <si>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</si>
  <si>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</si>
  <si>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</si>
  <si>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</si>
  <si>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</si>
  <si>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</si>
  <si>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</si>
  <si>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</si>
  <si>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</si>
  <si>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</si>
  <si>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</si>
  <si>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</si>
  <si>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</si>
  <si>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</si>
  <si>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</si>
  <si>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</si>
  <si>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</si>
  <si>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</si>
  <si>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</si>
  <si>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</si>
  <si>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</si>
  <si>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</si>
  <si>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</si>
  <si>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</si>
  <si>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</si>
  <si>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</si>
  <si>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</si>
  <si>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</si>
  <si>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</si>
  <si>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</si>
  <si>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</si>
  <si>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</si>
  <si>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</si>
  <si>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</si>
  <si>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</si>
  <si>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</si>
  <si>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</si>
  <si>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</si>
  <si>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</si>
  <si>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</si>
  <si>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</si>
  <si>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</si>
  <si>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</si>
  <si>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</si>
  <si>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</si>
  <si>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</si>
  <si>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</si>
  <si>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</si>
  <si>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</si>
  <si>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</si>
  <si>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</si>
  <si>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</si>
  <si>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</si>
  <si>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</si>
  <si>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</si>
  <si>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</si>
  <si>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</si>
  <si>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</si>
  <si>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</si>
  <si>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</si>
  <si>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</si>
  <si>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</si>
  <si>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</si>
  <si>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</si>
  <si>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</si>
  <si>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</si>
  <si>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</si>
  <si>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</si>
  <si>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</si>
  <si>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</si>
  <si>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</si>
  <si>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</si>
  <si>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</si>
  <si>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</si>
  <si>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</si>
  <si>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</si>
  <si>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</si>
  <si>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</si>
  <si>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</si>
  <si>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</si>
  <si>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</si>
  <si>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</si>
  <si>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</si>
  <si>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</si>
  <si>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</si>
  <si>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</si>
  <si>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</si>
  <si>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</si>
  <si>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</si>
  <si>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</si>
  <si>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</si>
  <si>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</si>
  <si>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</si>
  <si>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</si>
  <si>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</si>
  <si>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</si>
  <si>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</si>
  <si>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</si>
  <si>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</si>
  <si>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</si>
  <si>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</si>
  <si>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</si>
  <si>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</si>
  <si>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</si>
  <si>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</si>
  <si>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</si>
  <si>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</si>
  <si>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</si>
  <si>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</si>
  <si>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</si>
  <si>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</si>
  <si>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</si>
  <si>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</si>
  <si>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</si>
  <si>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</si>
  <si>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</si>
  <si>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</si>
  <si>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</si>
  <si>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</si>
  <si>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</si>
  <si>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</si>
  <si>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</si>
  <si>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</si>
  <si>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</si>
  <si>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</si>
  <si>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</si>
  <si>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</si>
  <si>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</si>
  <si>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</si>
  <si>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</si>
  <si>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</si>
  <si>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</si>
  <si>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</si>
  <si>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</si>
  <si>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</si>
  <si>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</si>
  <si>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</si>
  <si>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</si>
  <si>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</si>
  <si>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</si>
  <si>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</si>
  <si>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</si>
  <si>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</si>
  <si>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</si>
  <si>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</si>
  <si>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</si>
  <si>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</si>
  <si>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</si>
  <si>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</si>
  <si>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</si>
  <si>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</si>
  <si>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</si>
  <si>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</si>
  <si>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</si>
  <si>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</si>
  <si>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</si>
  <si>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</si>
  <si>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</si>
  <si>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</si>
  <si>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</si>
  <si>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</si>
  <si>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</si>
  <si>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</si>
  <si>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</si>
  <si>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</si>
  <si>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</si>
  <si>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</si>
  <si>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</si>
  <si>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</si>
  <si>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</si>
  <si>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</si>
  <si>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</si>
  <si>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</si>
  <si>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</si>
  <si>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</si>
  <si>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</si>
  <si>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</si>
  <si>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</si>
  <si>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</si>
  <si>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</si>
  <si>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</si>
  <si>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</si>
  <si>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</si>
  <si>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</si>
  <si>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</si>
  <si>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</si>
  <si>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</si>
  <si>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</si>
  <si>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</si>
  <si>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</si>
  <si>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</si>
  <si>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</si>
  <si>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</si>
  <si>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</si>
  <si>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</si>
  <si>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</si>
  <si>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</si>
  <si>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</si>
  <si>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</si>
  <si>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</si>
  <si>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</si>
  <si>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</si>
  <si>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</si>
  <si>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</si>
  <si>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</si>
  <si>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</si>
  <si>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</si>
  <si>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</si>
  <si>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</si>
  <si>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</si>
  <si>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</si>
  <si>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</si>
  <si>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</si>
  <si>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</si>
  <si>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</si>
  <si>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</si>
  <si>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</si>
  <si>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</si>
  <si>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</si>
  <si>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</si>
  <si>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</si>
  <si>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</si>
  <si>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</si>
  <si>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</si>
  <si>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</si>
  <si>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</si>
  <si>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</si>
  <si>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</si>
  <si>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</si>
  <si>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</si>
  <si>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</si>
  <si>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</si>
  <si>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</si>
  <si>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</si>
  <si>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</si>
  <si>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</si>
  <si>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</si>
  <si>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</si>
  <si>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</si>
  <si>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</si>
  <si>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</si>
  <si>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</si>
  <si>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</si>
  <si>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</si>
  <si>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</si>
  <si>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</si>
  <si>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</si>
  <si>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</si>
  <si>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</si>
  <si>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</si>
  <si>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</si>
  <si>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</si>
  <si>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</si>
  <si>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</si>
  <si>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</si>
  <si>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</si>
  <si>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</si>
  <si>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</si>
  <si>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</si>
  <si>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</si>
  <si>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</si>
  <si>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</si>
  <si>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</si>
  <si>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</si>
  <si>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</si>
  <si>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</si>
  <si>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</si>
  <si>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</si>
  <si>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</si>
  <si>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</si>
  <si>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</si>
  <si>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</si>
  <si>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</si>
  <si>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</si>
  <si>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</si>
  <si>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</si>
  <si>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</si>
  <si>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</si>
  <si>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</si>
  <si>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</si>
  <si>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</si>
  <si>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</si>
  <si>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</si>
  <si>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</si>
  <si>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</si>
  <si>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</si>
  <si>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</si>
  <si>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</si>
  <si>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</si>
  <si>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</si>
  <si>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</si>
  <si>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</si>
  <si>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</si>
  <si>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</si>
  <si>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</si>
  <si>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</si>
  <si>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</si>
  <si>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</si>
  <si>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</si>
  <si>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</si>
  <si>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</si>
  <si>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</si>
  <si>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</si>
  <si>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</si>
  <si>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</si>
  <si>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</si>
  <si>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</si>
  <si>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</si>
  <si>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</si>
  <si>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</si>
  <si>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</si>
  <si>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</si>
  <si>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</si>
  <si>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</si>
  <si>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</si>
  <si>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</si>
  <si>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</si>
  <si>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</si>
  <si>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</si>
  <si>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</si>
  <si>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</si>
  <si>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</si>
  <si>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</si>
  <si>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</si>
  <si>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</si>
  <si>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</si>
  <si>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</si>
  <si>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</si>
  <si>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</si>
  <si>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</si>
  <si>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</si>
  <si>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</si>
  <si>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</si>
  <si>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</si>
  <si>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</si>
  <si>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</si>
  <si>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</si>
  <si>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</si>
  <si>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</si>
  <si>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</si>
  <si>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</si>
  <si>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</si>
  <si>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</si>
  <si>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</si>
  <si>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</si>
  <si>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</si>
  <si>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</si>
  <si>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</si>
  <si>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</si>
  <si>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</si>
  <si>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</si>
  <si>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</si>
  <si>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</si>
  <si>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</si>
  <si>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</si>
  <si>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</si>
  <si>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</si>
  <si>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</si>
  <si>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</si>
  <si>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</si>
  <si>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</si>
  <si>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</si>
  <si>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</si>
  <si>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</si>
  <si>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</si>
  <si>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</si>
  <si>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</si>
  <si>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</si>
  <si>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</si>
  <si>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</si>
  <si>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</si>
  <si>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</si>
  <si>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</si>
  <si>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</si>
  <si>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</si>
  <si>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</si>
  <si>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</si>
  <si>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</si>
  <si>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</si>
  <si>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</si>
  <si>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</si>
  <si>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</si>
  <si>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</si>
  <si>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</si>
  <si>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</si>
  <si>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</si>
  <si>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</si>
  <si>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</si>
  <si>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</si>
  <si>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</si>
  <si>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</si>
  <si>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</si>
  <si>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</si>
  <si>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</si>
  <si>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</si>
  <si>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</si>
  <si>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</si>
  <si>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</si>
  <si>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</si>
  <si>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</si>
  <si>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</si>
  <si>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</si>
  <si>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</si>
  <si>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</si>
  <si>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</si>
  <si>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</si>
  <si>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</si>
  <si>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</si>
  <si>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</si>
  <si>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</si>
  <si>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</si>
  <si>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</si>
  <si>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</si>
  <si>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</si>
  <si>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</si>
  <si>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</si>
  <si>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</si>
  <si>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</si>
  <si>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</si>
  <si>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</si>
  <si>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</si>
  <si>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</si>
  <si>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</si>
  <si>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</si>
  <si>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</si>
  <si>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</si>
  <si>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</si>
  <si>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</si>
  <si>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</si>
  <si>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</si>
  <si>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</si>
  <si>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</si>
  <si>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</si>
  <si>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</si>
  <si>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</si>
  <si>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</si>
  <si>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</si>
  <si>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</si>
  <si>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</si>
  <si>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</si>
  <si>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</si>
  <si>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</si>
  <si>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</si>
  <si>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</si>
  <si>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</si>
  <si>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</si>
  <si>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</si>
  <si>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</si>
  <si>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</si>
  <si>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</si>
  <si>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</si>
  <si>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</si>
  <si>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</si>
  <si>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</si>
  <si>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</si>
  <si>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</si>
  <si>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</si>
  <si>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</si>
  <si>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</si>
  <si>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</si>
  <si>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</si>
  <si>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</si>
  <si>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</si>
  <si>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</si>
  <si>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</si>
  <si>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</si>
  <si>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</si>
  <si>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</si>
  <si>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</si>
  <si>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</si>
  <si>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</si>
  <si>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</si>
  <si>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</si>
  <si>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</si>
  <si>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</si>
  <si>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</si>
  <si>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</si>
  <si>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</si>
  <si>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</si>
  <si>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</si>
  <si>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</si>
  <si>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</si>
  <si>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</si>
  <si>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</si>
  <si>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</si>
  <si>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</si>
  <si>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</si>
  <si>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</si>
  <si>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</si>
  <si>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</si>
  <si>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</si>
  <si>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</si>
  <si>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</si>
  <si>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</si>
  <si>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</si>
  <si>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</si>
  <si>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</si>
  <si>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</si>
  <si>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</si>
  <si>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</si>
  <si>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</si>
  <si>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</si>
  <si>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</si>
  <si>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</si>
  <si>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</si>
  <si>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</si>
  <si>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</si>
  <si>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</si>
  <si>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</si>
  <si>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</si>
  <si>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</si>
  <si>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</si>
  <si>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</si>
  <si>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</si>
  <si>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</si>
  <si>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</si>
  <si>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</si>
  <si>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</si>
  <si>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</si>
  <si>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</si>
  <si>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</si>
  <si>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</si>
  <si>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</si>
  <si>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</si>
  <si>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</si>
  <si>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</si>
  <si>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</si>
  <si>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</si>
  <si>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</si>
  <si>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</si>
  <si>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</si>
  <si>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</si>
  <si>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</si>
  <si>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</si>
  <si>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</si>
  <si>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</si>
  <si>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</si>
  <si>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</si>
  <si>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</si>
  <si>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</si>
  <si>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</si>
  <si>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</si>
  <si>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</si>
  <si>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</si>
  <si>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</si>
  <si>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</si>
  <si>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</si>
  <si>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</si>
  <si>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</si>
  <si>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</si>
  <si>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</si>
  <si>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</si>
  <si>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</si>
  <si>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</si>
  <si>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</si>
  <si>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</si>
  <si>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</si>
  <si>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</si>
  <si>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</si>
  <si>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</si>
  <si>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</si>
  <si>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</si>
  <si>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</si>
  <si>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</si>
  <si>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</si>
  <si>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</si>
  <si>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</si>
  <si>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</si>
  <si>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</si>
  <si>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</si>
  <si>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</si>
  <si>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</si>
  <si>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</si>
  <si>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</si>
  <si>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</si>
  <si>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</si>
  <si>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</si>
  <si>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</si>
  <si>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</si>
  <si>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</si>
  <si>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</si>
  <si>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</si>
  <si>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</si>
  <si>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</si>
  <si>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</si>
  <si>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</si>
  <si>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</si>
  <si>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</si>
  <si>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</si>
  <si>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</si>
  <si>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</si>
  <si>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</si>
  <si>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</si>
  <si>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</si>
  <si>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</si>
  <si>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</si>
  <si>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</si>
  <si>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</si>
  <si>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</si>
  <si>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</si>
  <si>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</si>
  <si>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</si>
  <si>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</si>
  <si>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</si>
  <si>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</si>
  <si>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</si>
  <si>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</si>
  <si>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</si>
  <si>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</si>
  <si>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</si>
  <si>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</si>
  <si>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</si>
  <si>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</si>
  <si>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</si>
  <si>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</si>
  <si>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</si>
  <si>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</si>
  <si>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</si>
  <si>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</si>
  <si>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</si>
  <si>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</si>
  <si>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</si>
  <si>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</si>
  <si>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</si>
  <si>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</si>
  <si>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</si>
  <si>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</si>
  <si>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</si>
  <si>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</si>
  <si>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</si>
  <si>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</si>
  <si>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</si>
  <si>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</si>
  <si>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</si>
  <si>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</si>
  <si>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</si>
  <si>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</si>
  <si>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</si>
  <si>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</si>
  <si>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</si>
  <si>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</si>
  <si>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</si>
  <si>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</si>
  <si>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</si>
  <si>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</si>
  <si>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</si>
  <si>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</si>
  <si>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</si>
  <si>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</si>
  <si>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</si>
  <si>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</si>
  <si>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</si>
  <si>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</si>
  <si>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</si>
  <si>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</si>
  <si>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</si>
  <si>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</si>
  <si>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</si>
  <si>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</si>
  <si>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</si>
  <si>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</si>
  <si>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</si>
  <si>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</si>
  <si>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</si>
  <si>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</si>
  <si>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</si>
  <si>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</si>
  <si>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</si>
  <si>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</si>
  <si>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</si>
  <si>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</si>
  <si>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</si>
  <si>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</si>
  <si>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</si>
  <si>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</si>
  <si>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</si>
  <si>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</si>
  <si>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</si>
  <si>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</si>
  <si>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</si>
  <si>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</si>
  <si>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</si>
  <si>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</si>
  <si>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</si>
  <si>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</si>
  <si>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</si>
  <si>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</si>
  <si>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</si>
  <si>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</si>
  <si>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</si>
  <si>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</si>
  <si>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</si>
  <si>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</si>
  <si>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</si>
  <si>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</si>
  <si>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</si>
  <si>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</si>
  <si>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</si>
  <si>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</si>
  <si>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</si>
  <si>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</si>
  <si>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</si>
  <si>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</si>
  <si>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</si>
  <si>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</si>
  <si>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</si>
  <si>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</si>
  <si>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</si>
  <si>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</si>
  <si>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</si>
  <si>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</si>
  <si>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</si>
  <si>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</si>
  <si>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</si>
  <si>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</si>
  <si>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</si>
  <si>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</si>
  <si>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</si>
  <si>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</si>
  <si>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</si>
  <si>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</si>
  <si>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</si>
  <si>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</si>
  <si>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</si>
  <si>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</si>
  <si>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</si>
  <si>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</si>
  <si>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</si>
  <si>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</si>
  <si>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</si>
  <si>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</si>
  <si>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</si>
  <si>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</si>
  <si>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</si>
  <si>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</si>
  <si>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</si>
  <si>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</si>
  <si>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</si>
  <si>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</si>
  <si>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</si>
  <si>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</si>
  <si>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</si>
  <si>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</si>
  <si>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</si>
  <si>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</si>
  <si>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</si>
  <si>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</si>
  <si>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</si>
  <si>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</si>
  <si>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</si>
  <si>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</si>
  <si>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</si>
  <si>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</si>
  <si>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</si>
  <si>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</si>
  <si>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</si>
  <si>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</si>
  <si>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</si>
  <si>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</si>
  <si>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</si>
  <si>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</si>
  <si>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</si>
  <si>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</si>
  <si>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</si>
  <si>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</si>
  <si>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</si>
  <si>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</si>
  <si>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</si>
  <si>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</si>
  <si>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</si>
  <si>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</si>
  <si>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</si>
  <si>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</si>
  <si>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</si>
  <si>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</si>
  <si>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</si>
  <si>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</si>
  <si>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</si>
  <si>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</si>
  <si>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</si>
  <si>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</si>
  <si>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</si>
  <si>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</si>
  <si>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</si>
  <si>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</si>
  <si>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</si>
  <si>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</si>
  <si>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</si>
  <si>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</si>
  <si>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</si>
  <si>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</si>
  <si>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</si>
  <si>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</si>
  <si>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</si>
  <si>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</si>
  <si>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</si>
  <si>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</si>
  <si>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</si>
  <si>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</si>
  <si>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</si>
  <si>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</si>
  <si>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</si>
  <si>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</si>
  <si>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</si>
  <si>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</si>
  <si>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</si>
  <si>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</si>
  <si>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</si>
  <si>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</si>
  <si>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</si>
  <si>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</si>
  <si>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</si>
  <si>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</si>
  <si>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</si>
  <si>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</si>
  <si>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</si>
  <si>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</si>
  <si>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</si>
  <si>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</si>
  <si>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</si>
  <si>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</si>
  <si>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</si>
  <si>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</si>
  <si>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</si>
  <si>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</si>
  <si>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</si>
  <si>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</si>
  <si>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</si>
  <si>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</si>
  <si>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</si>
  <si>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</si>
  <si>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</si>
  <si>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</si>
  <si>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</si>
  <si>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</si>
  <si>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</si>
  <si>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</si>
  <si>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</si>
  <si>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</si>
  <si>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</si>
  <si>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</si>
  <si>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</si>
  <si>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</si>
  <si>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</si>
  <si>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</si>
  <si>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</si>
  <si>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</si>
  <si>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</si>
  <si>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</si>
  <si>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</si>
  <si>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</si>
  <si>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</si>
  <si>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</si>
  <si>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</si>
  <si>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</si>
  <si>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</si>
  <si>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</si>
  <si>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</si>
  <si>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</si>
  <si>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</si>
  <si>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</si>
  <si>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</si>
  <si>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</si>
  <si>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</si>
  <si>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</si>
  <si>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</si>
  <si>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</si>
  <si>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</si>
  <si>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</si>
  <si>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</si>
  <si>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</si>
  <si>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</si>
  <si>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</si>
  <si>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</si>
  <si>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</si>
  <si>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</si>
  <si>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</si>
  <si>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</si>
  <si>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</si>
  <si>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</si>
  <si>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</si>
  <si>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</si>
  <si>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</si>
  <si>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</si>
  <si>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</si>
  <si>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</si>
  <si>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</si>
  <si>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</si>
  <si>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</si>
  <si>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</si>
  <si>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</si>
  <si>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</si>
  <si>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</si>
  <si>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</si>
  <si>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</si>
  <si>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</si>
  <si>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</si>
  <si>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</si>
  <si>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</si>
  <si>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</si>
  <si>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</si>
  <si>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</si>
  <si>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</si>
  <si>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</si>
  <si>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</si>
  <si>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</si>
  <si>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</si>
  <si>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</si>
  <si>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</si>
  <si>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</si>
  <si>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</si>
  <si>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</si>
  <si>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</si>
  <si>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</si>
  <si>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</si>
  <si>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</si>
  <si>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</si>
  <si>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</si>
  <si>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</si>
  <si>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</si>
  <si>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</si>
  <si>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</si>
  <si>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</si>
  <si>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</si>
  <si>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</si>
  <si>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</si>
  <si>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</si>
  <si>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</si>
  <si>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</si>
  <si>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</si>
  <si>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</si>
  <si>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</si>
  <si>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</si>
  <si>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</si>
  <si>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</si>
  <si>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</si>
  <si>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</si>
  <si>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</si>
  <si>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</si>
  <si>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</si>
  <si>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</si>
  <si>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</si>
  <si>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</si>
  <si>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</si>
  <si>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</si>
  <si>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</si>
  <si>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</si>
  <si>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</si>
  <si>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</si>
  <si>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</si>
  <si>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</si>
  <si>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</si>
  <si>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</si>
  <si>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</si>
  <si>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</si>
  <si>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</si>
  <si>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</si>
  <si>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</si>
  <si>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</si>
  <si>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</si>
  <si>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</si>
  <si>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</si>
  <si>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</si>
  <si>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</si>
  <si>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</si>
  <si>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</si>
  <si>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</si>
  <si>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</si>
  <si>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</si>
  <si>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</si>
  <si>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</si>
  <si>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</si>
  <si>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</si>
  <si>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</si>
  <si>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</si>
  <si>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</si>
  <si>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</si>
  <si>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</si>
  <si>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</si>
  <si>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</si>
  <si>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</si>
  <si>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</si>
  <si>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</si>
  <si>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</si>
  <si>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</si>
  <si>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</si>
  <si>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</si>
  <si>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</si>
  <si>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</si>
  <si>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</si>
  <si>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</si>
  <si>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</si>
  <si>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</si>
  <si>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</si>
  <si>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</si>
  <si>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</si>
  <si>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</si>
  <si>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</si>
  <si>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</si>
  <si>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</si>
  <si>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</si>
  <si>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</si>
  <si>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</si>
  <si>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</si>
  <si>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</si>
  <si>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</si>
  <si>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</si>
  <si>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</si>
  <si>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</si>
  <si>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</si>
  <si>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</si>
  <si>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</si>
  <si>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</si>
  <si>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</si>
  <si>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</si>
  <si>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</si>
  <si>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</si>
  <si>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</si>
  <si>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</si>
  <si>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</si>
  <si>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</si>
  <si>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</si>
  <si>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</si>
  <si>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</si>
  <si>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</si>
  <si>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</si>
  <si>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</si>
  <si>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</si>
  <si>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</si>
  <si>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</si>
  <si>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</si>
  <si>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</si>
  <si>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</si>
  <si>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</si>
  <si>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</si>
  <si>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</si>
  <si>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</si>
  <si>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</si>
  <si>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</si>
  <si>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</si>
  <si>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</si>
  <si>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</si>
  <si>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</si>
  <si>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</si>
  <si>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</si>
  <si>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</si>
  <si>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</si>
  <si>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</si>
  <si>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</si>
  <si>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</si>
  <si>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</si>
  <si>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</si>
  <si>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</si>
  <si>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</si>
  <si>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</si>
  <si>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</si>
  <si>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</si>
  <si>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</si>
  <si>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</si>
  <si>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</si>
  <si>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</si>
  <si>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</si>
  <si>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</si>
  <si>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</si>
  <si>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</si>
  <si>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</si>
  <si>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</si>
  <si>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</si>
  <si>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</si>
  <si>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</si>
  <si>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</si>
  <si>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</si>
  <si>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</si>
  <si>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</si>
  <si>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</si>
  <si>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</si>
  <si>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</si>
  <si>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</si>
  <si>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</si>
  <si>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</si>
  <si>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</si>
  <si>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</si>
  <si>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</si>
  <si>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</si>
  <si>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</si>
  <si>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</si>
  <si>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</si>
  <si>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</si>
  <si>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</si>
  <si>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</si>
  <si>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</si>
  <si>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</si>
  <si>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</si>
  <si>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</si>
  <si>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</si>
  <si>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</si>
  <si>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</si>
  <si>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</si>
  <si>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</si>
  <si>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</si>
  <si>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</si>
  <si>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</si>
  <si>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</si>
  <si>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</si>
  <si>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</si>
  <si>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</si>
  <si>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</si>
  <si>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</si>
  <si>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</si>
  <si>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</si>
  <si>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</si>
  <si>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</si>
  <si>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</si>
  <si>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</si>
  <si>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</si>
  <si>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</si>
  <si>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</si>
  <si>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</si>
  <si>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</si>
  <si>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</si>
  <si>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</si>
  <si>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</si>
  <si>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</si>
  <si>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</si>
  <si>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</si>
  <si>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</si>
  <si>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</si>
  <si>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</si>
  <si>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</si>
  <si>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</si>
  <si>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</si>
  <si>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</si>
  <si>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</si>
  <si>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</si>
  <si>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</si>
  <si>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</si>
  <si>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</si>
  <si>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</si>
  <si>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</si>
  <si>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</si>
  <si>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</si>
  <si>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</si>
  <si>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</si>
  <si>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</si>
  <si>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</si>
  <si>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</si>
  <si>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</si>
  <si>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</si>
  <si>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</si>
  <si>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</si>
  <si>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</si>
  <si>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</si>
  <si>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</si>
  <si>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</si>
  <si>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</si>
  <si>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</si>
  <si>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</si>
  <si>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</si>
  <si>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</si>
  <si>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</si>
  <si>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</si>
  <si>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</si>
  <si>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</si>
  <si>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</si>
  <si>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</si>
  <si>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</si>
  <si>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</si>
  <si>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</si>
  <si>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</si>
  <si>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</si>
  <si>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</si>
  <si>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</si>
  <si>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</si>
  <si>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</si>
  <si>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</si>
  <si>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</si>
  <si>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</si>
  <si>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</si>
  <si>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</si>
  <si>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</si>
  <si>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</si>
  <si>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</si>
  <si>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</si>
  <si>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</si>
  <si>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</si>
  <si>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</si>
  <si>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</si>
  <si>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</si>
  <si>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</si>
  <si>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</si>
  <si>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</si>
  <si>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</si>
  <si>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</si>
  <si>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</si>
  <si>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</si>
  <si>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</si>
  <si>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</si>
  <si>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</si>
  <si>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</si>
  <si>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</si>
  <si>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</si>
  <si>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</si>
  <si>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</si>
  <si>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</si>
  <si>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</si>
  <si>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</si>
  <si>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</si>
  <si>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</si>
  <si>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</si>
  <si>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</si>
  <si>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</si>
  <si>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</si>
  <si>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</si>
  <si>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</si>
  <si>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</si>
  <si>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</si>
  <si>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</si>
  <si>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</si>
  <si>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</si>
  <si>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</si>
  <si>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</si>
  <si>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</si>
  <si>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</si>
  <si>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</si>
  <si>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</si>
  <si>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</si>
  <si>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</si>
  <si>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</si>
  <si>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</si>
  <si>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</si>
  <si>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</si>
  <si>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</si>
  <si>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</si>
  <si>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</si>
  <si>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</si>
  <si>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</si>
  <si>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</si>
  <si>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</si>
  <si>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</si>
  <si>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</si>
  <si>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</si>
  <si>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</si>
  <si>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</si>
  <si>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</si>
  <si>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</si>
  <si>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</si>
  <si>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</si>
  <si>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</si>
  <si>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</si>
  <si>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</si>
  <si>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</si>
  <si>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</si>
  <si>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</si>
  <si>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</si>
  <si>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</si>
  <si>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</si>
  <si>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</si>
  <si>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</si>
  <si>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</si>
  <si>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</si>
  <si>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</si>
  <si>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</si>
  <si>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</si>
  <si>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</si>
  <si>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</si>
  <si>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</si>
  <si>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</si>
  <si>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</si>
  <si>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</si>
  <si>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</si>
  <si>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</si>
  <si>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</si>
  <si>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</si>
  <si>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</si>
  <si>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</si>
  <si>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</si>
  <si>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</si>
  <si>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</si>
  <si>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</si>
  <si>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</si>
  <si>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</si>
  <si>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</si>
  <si>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</si>
  <si>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</si>
  <si>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</si>
  <si>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</si>
  <si>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</si>
  <si>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</si>
  <si>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</si>
  <si>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</si>
  <si>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</si>
  <si>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</si>
  <si>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</si>
  <si>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</si>
  <si>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</si>
  <si>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</si>
  <si>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</si>
  <si>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</si>
  <si>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</si>
  <si>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</si>
  <si>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</si>
  <si>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</si>
  <si>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</si>
  <si>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</si>
  <si>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</si>
  <si>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</si>
  <si>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</si>
  <si>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</si>
  <si>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</si>
  <si>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</si>
  <si>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</si>
  <si>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</si>
  <si>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</si>
  <si>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</si>
  <si>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</si>
  <si>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</si>
  <si>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</si>
  <si>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</si>
  <si>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</si>
  <si>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</si>
  <si>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</si>
  <si>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</si>
  <si>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</si>
  <si>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</si>
  <si>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</si>
  <si>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</si>
  <si>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</si>
  <si>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</si>
  <si>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</si>
  <si>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</si>
  <si>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</si>
  <si>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</si>
  <si>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</si>
  <si>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</si>
  <si>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</si>
  <si>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</si>
  <si>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</si>
  <si>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</si>
  <si>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</si>
  <si>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</si>
  <si>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</si>
  <si>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</si>
  <si>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</si>
  <si>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</si>
  <si>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</si>
  <si>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</si>
  <si>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</si>
  <si>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</si>
  <si>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</si>
  <si>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</si>
  <si>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</si>
  <si>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</si>
  <si>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</si>
  <si>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</si>
  <si>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</si>
  <si>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</si>
  <si>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</si>
  <si>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</si>
  <si>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</si>
  <si>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</si>
  <si>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</si>
  <si>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</si>
  <si>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</si>
  <si>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</si>
  <si>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</si>
  <si>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</si>
  <si>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</si>
  <si>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</si>
  <si>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</si>
  <si>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</si>
  <si>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</si>
  <si>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</si>
  <si>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</si>
  <si>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</si>
  <si>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</si>
  <si>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</si>
  <si>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</si>
  <si>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</si>
  <si>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</si>
  <si>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</si>
  <si>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</si>
  <si>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</si>
  <si>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</si>
  <si>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</si>
  <si>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</si>
  <si>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</si>
  <si>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</si>
  <si>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</si>
  <si>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</si>
  <si>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</si>
  <si>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</si>
  <si>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</si>
  <si>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</si>
  <si>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</si>
  <si>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</si>
  <si>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</si>
  <si>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</si>
  <si>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</si>
  <si>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</si>
  <si>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</si>
  <si>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</si>
  <si>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</si>
  <si>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</si>
  <si>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</si>
  <si>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</si>
  <si>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</si>
  <si>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</si>
  <si>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</si>
  <si>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</si>
  <si>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</si>
  <si>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</si>
  <si>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</si>
  <si>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</si>
  <si>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</si>
  <si>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</si>
  <si>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</si>
  <si>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</si>
  <si>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</si>
  <si>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</si>
  <si>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</si>
  <si>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</si>
  <si>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</si>
  <si>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</si>
  <si>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</si>
  <si>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</si>
  <si>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</si>
  <si>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</si>
  <si>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</si>
  <si>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</si>
  <si>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</si>
  <si>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</si>
  <si>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</si>
  <si>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</si>
  <si>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</si>
  <si>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</si>
  <si>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</si>
  <si>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</si>
  <si>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</si>
  <si>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</si>
  <si>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</si>
  <si>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</si>
  <si>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</si>
  <si>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</si>
  <si>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</si>
  <si>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</si>
  <si>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</si>
  <si>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</si>
  <si>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</si>
  <si>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</si>
  <si>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</si>
  <si>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</si>
  <si>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</si>
  <si>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</si>
  <si>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</si>
  <si>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</si>
  <si>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</si>
  <si>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</si>
  <si>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</si>
  <si>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</si>
  <si>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</si>
  <si>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</si>
  <si>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</si>
  <si>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</si>
  <si>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</si>
  <si>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</si>
  <si>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</si>
  <si>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</si>
  <si>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</si>
  <si>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</si>
  <si>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</si>
  <si>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</si>
  <si>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</si>
  <si>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</si>
  <si>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</si>
  <si>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</si>
  <si>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</si>
  <si>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</si>
  <si>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</si>
  <si>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</si>
  <si>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</si>
  <si>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</si>
  <si>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</si>
  <si>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</si>
  <si>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</si>
  <si>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</si>
  <si>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</si>
  <si>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</si>
  <si>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</si>
  <si>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</si>
  <si>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</si>
  <si>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</si>
  <si>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</si>
  <si>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</si>
  <si>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</si>
  <si>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</si>
  <si>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</si>
  <si>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</si>
  <si>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</si>
  <si>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</si>
  <si>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</si>
  <si>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</si>
  <si>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</si>
  <si>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</si>
  <si>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</si>
  <si>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</si>
  <si>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</si>
  <si>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</si>
  <si>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</si>
  <si>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</si>
  <si>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</si>
  <si>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</si>
  <si>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</si>
  <si>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</si>
  <si>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</si>
  <si>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</si>
  <si>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</si>
  <si>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</si>
  <si>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</si>
  <si>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</si>
  <si>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</si>
  <si>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</si>
  <si>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</si>
  <si>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</si>
  <si>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</si>
  <si>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</si>
  <si>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</si>
  <si>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</si>
  <si>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</si>
  <si>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</si>
  <si>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</si>
  <si>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</si>
  <si>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</si>
  <si>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</si>
  <si>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</si>
  <si>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</si>
  <si>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</si>
  <si>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</si>
  <si>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</si>
  <si>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</si>
  <si>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</si>
  <si>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</si>
  <si>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</si>
  <si>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</si>
  <si>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</si>
  <si>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</si>
  <si>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</si>
  <si>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</si>
  <si>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</si>
  <si>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</si>
  <si>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</si>
  <si>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</si>
  <si>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</si>
  <si>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</si>
  <si>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</si>
  <si>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</si>
  <si>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</si>
  <si>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</si>
  <si>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</si>
  <si>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</si>
  <si>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</si>
  <si>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</si>
  <si>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</si>
  <si>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</si>
  <si>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</si>
  <si>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</si>
  <si>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</si>
  <si>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</si>
  <si>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</si>
  <si>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</si>
  <si>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</si>
  <si>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</si>
  <si>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</si>
  <si>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</si>
  <si>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</si>
  <si>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</si>
  <si>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</si>
  <si>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</si>
  <si>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</si>
  <si>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</si>
  <si>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</si>
  <si>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</si>
  <si>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</si>
  <si>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</si>
  <si>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</si>
  <si>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</si>
  <si>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</si>
  <si>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</si>
  <si>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</si>
  <si>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</si>
  <si>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</si>
  <si>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</si>
  <si>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</si>
  <si>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</si>
  <si>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</si>
  <si>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</si>
  <si>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</si>
  <si>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</si>
  <si>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</si>
  <si>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</si>
  <si>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</si>
  <si>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</si>
  <si>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</si>
  <si>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</si>
  <si>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</si>
  <si>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</si>
  <si>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</si>
  <si>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</si>
  <si>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</si>
  <si>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</si>
  <si>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</si>
  <si>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</si>
  <si>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</si>
  <si>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</si>
  <si>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</si>
  <si>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</si>
  <si>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</si>
  <si>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</si>
  <si>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</si>
  <si>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</si>
  <si>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</si>
  <si>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</si>
  <si>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</si>
  <si>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</si>
  <si>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</si>
  <si>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</si>
  <si>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</si>
  <si>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</si>
  <si>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</si>
  <si>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</si>
  <si>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</si>
  <si>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</si>
  <si>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</si>
  <si>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</si>
  <si>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</si>
  <si>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</si>
  <si>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</si>
  <si>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</si>
  <si>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</si>
  <si>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</si>
  <si>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</si>
  <si>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</si>
  <si>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</si>
  <si>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</si>
  <si>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</si>
  <si>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</si>
  <si>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</si>
  <si>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</si>
  <si>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</si>
  <si>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</si>
  <si>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</si>
  <si>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</si>
  <si>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</si>
  <si>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</si>
  <si>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</si>
  <si>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</si>
  <si>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</si>
  <si>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</si>
  <si>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</si>
  <si>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</si>
  <si>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</si>
  <si>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</si>
  <si>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</si>
  <si>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</si>
  <si>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</si>
  <si>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</si>
  <si>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</si>
  <si>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</si>
  <si>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</si>
  <si>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</si>
  <si>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</si>
  <si>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</si>
  <si>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</si>
  <si>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</si>
  <si>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</si>
  <si>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</si>
  <si>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</si>
  <si>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</si>
  <si>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</si>
  <si>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</si>
  <si>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</si>
  <si>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</si>
  <si>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</si>
  <si>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</si>
  <si>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</si>
  <si>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</si>
  <si>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</si>
  <si>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</si>
  <si>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</si>
  <si>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</si>
  <si>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</si>
  <si>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</si>
  <si>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</si>
  <si>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</si>
  <si>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</si>
  <si>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</si>
  <si>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</si>
  <si>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</si>
  <si>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</si>
  <si>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</si>
  <si>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</si>
  <si>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</si>
  <si>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</si>
  <si>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</si>
  <si>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</si>
  <si>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</si>
  <si>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</si>
  <si>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</si>
  <si>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</si>
  <si>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</si>
  <si>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</si>
  <si>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</si>
  <si>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</si>
  <si>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</si>
  <si>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</si>
  <si>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</si>
  <si>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</si>
  <si>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</si>
  <si>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</si>
  <si>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</si>
  <si>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</si>
  <si>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</si>
  <si>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</si>
  <si>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</si>
  <si>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</si>
  <si>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</si>
  <si>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</si>
  <si>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</si>
  <si>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</si>
  <si>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</si>
  <si>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</si>
  <si>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</si>
  <si>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</si>
  <si>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</si>
  <si>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</si>
  <si>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</si>
  <si>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</si>
  <si>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</si>
  <si>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</si>
  <si>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</si>
  <si>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</si>
  <si>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</si>
  <si>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</si>
  <si>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</si>
  <si>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</si>
  <si>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</si>
  <si>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</si>
  <si>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</si>
  <si>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</si>
  <si>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</si>
  <si>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</si>
  <si>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</si>
  <si>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</si>
  <si>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</si>
  <si>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</si>
  <si>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</si>
  <si>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</si>
  <si>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</si>
  <si>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</si>
  <si>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</si>
  <si>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</si>
  <si>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</si>
  <si>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</si>
  <si>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</si>
  <si>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</si>
  <si>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</si>
  <si>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</si>
  <si>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</si>
  <si>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</si>
  <si>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</si>
  <si>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</si>
  <si>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</si>
  <si>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</si>
  <si>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</si>
  <si>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</si>
  <si>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</si>
  <si>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</si>
  <si>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</si>
  <si>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</si>
  <si>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</si>
  <si>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</si>
  <si>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</si>
  <si>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</si>
  <si>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</si>
  <si>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</si>
  <si>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</si>
  <si>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</si>
  <si>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</si>
  <si>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</si>
  <si>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</si>
  <si>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</si>
  <si>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</si>
  <si>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</si>
  <si>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</si>
  <si>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</si>
  <si>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</si>
  <si>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</si>
  <si>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</si>
  <si>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</si>
  <si>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</si>
  <si>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</si>
  <si>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</si>
  <si>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</si>
  <si>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</si>
  <si>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</si>
  <si>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</si>
  <si>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</si>
  <si>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</si>
  <si>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</si>
  <si>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</si>
  <si>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</si>
  <si>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</si>
  <si>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</si>
  <si>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</si>
  <si>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</si>
  <si>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</si>
  <si>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</si>
  <si>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</si>
  <si>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</si>
  <si>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</si>
  <si>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</si>
  <si>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</si>
  <si>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</si>
  <si>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</si>
  <si>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</si>
  <si>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</si>
  <si>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</si>
  <si>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</si>
  <si>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</si>
  <si>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</si>
  <si>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</si>
  <si>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</si>
  <si>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</si>
  <si>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</si>
  <si>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</si>
  <si>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</si>
  <si>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</si>
  <si>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</si>
  <si>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</si>
  <si>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</si>
  <si>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</si>
  <si>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</si>
  <si>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</si>
  <si>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</si>
  <si>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</si>
  <si>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</si>
  <si>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</si>
  <si>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</si>
  <si>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</si>
  <si>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</si>
  <si>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</si>
  <si>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</si>
  <si>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</si>
  <si>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</si>
  <si>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</si>
  <si>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</si>
  <si>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</si>
  <si>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</si>
  <si>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</si>
  <si>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</si>
  <si>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</si>
  <si>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</si>
  <si>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</si>
  <si>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</si>
  <si>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</si>
  <si>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</si>
  <si>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</si>
  <si>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</si>
  <si>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</si>
  <si>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</si>
  <si>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</si>
  <si>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</si>
  <si>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</si>
  <si>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</si>
  <si>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</si>
  <si>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</si>
  <si>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</si>
  <si>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</si>
  <si>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</si>
  <si>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</si>
  <si>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</si>
  <si>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</si>
  <si>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</si>
  <si>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</si>
  <si>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</si>
  <si>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</si>
  <si>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</si>
  <si>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</si>
  <si>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</si>
  <si>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</si>
  <si>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</si>
  <si>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</si>
  <si>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</si>
  <si>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</si>
  <si>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</si>
  <si>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</si>
  <si>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</si>
  <si>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</si>
  <si>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</si>
  <si>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</si>
  <si>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</si>
  <si>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</si>
  <si>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</si>
  <si>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</si>
  <si>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</si>
  <si>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</si>
  <si>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</si>
  <si>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</si>
  <si>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</si>
  <si>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</si>
  <si>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</si>
  <si>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</si>
  <si>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</si>
  <si>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</si>
  <si>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</si>
  <si>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</si>
  <si>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</si>
  <si>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</si>
  <si>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</si>
  <si>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</si>
  <si>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</si>
  <si>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</si>
  <si>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</si>
  <si>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</si>
  <si>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</si>
  <si>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</si>
  <si>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</si>
  <si>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</si>
  <si>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</si>
  <si>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</si>
  <si>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</si>
  <si>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</si>
  <si>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</si>
  <si>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</si>
  <si>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</si>
  <si>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</si>
  <si>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</si>
  <si>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</si>
  <si>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</si>
  <si>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</si>
  <si>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</si>
  <si>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</si>
  <si>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</si>
  <si>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</si>
  <si>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</si>
  <si>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</si>
  <si>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</si>
  <si>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</si>
  <si>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</si>
  <si>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</si>
  <si>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</si>
  <si>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</si>
  <si>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</si>
  <si>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</si>
  <si>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</si>
  <si>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</si>
  <si>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</si>
  <si>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</si>
  <si>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</si>
  <si>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</si>
  <si>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</si>
  <si>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</si>
  <si>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</si>
  <si>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</si>
  <si>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</si>
  <si>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</si>
  <si>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</si>
  <si>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</si>
  <si>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</si>
  <si>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</si>
  <si>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</si>
  <si>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</si>
  <si>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</si>
  <si>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</si>
  <si>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</si>
  <si>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</si>
  <si>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</si>
  <si>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</si>
  <si>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</si>
  <si>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</si>
  <si>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</si>
  <si>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</si>
  <si>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</si>
  <si>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</si>
  <si>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</si>
  <si>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</si>
  <si>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</si>
  <si>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</si>
  <si>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</si>
  <si>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</si>
  <si>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</si>
  <si>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</si>
  <si>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</si>
  <si>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</si>
  <si>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</si>
  <si>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</si>
  <si>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</si>
  <si>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</si>
  <si>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</si>
  <si>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</si>
  <si>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</si>
  <si>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</si>
  <si>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</si>
  <si>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</si>
  <si>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</si>
  <si>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</si>
  <si>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</si>
  <si>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</si>
  <si>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</si>
  <si>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</si>
  <si>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</si>
  <si>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</si>
  <si>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</si>
  <si>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</si>
  <si>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</si>
  <si>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</si>
  <si>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</si>
  <si>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</si>
  <si>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</si>
  <si>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</si>
  <si>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</si>
  <si>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</si>
  <si>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</si>
  <si>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</si>
  <si>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</si>
  <si>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</si>
  <si>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</si>
  <si>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</si>
  <si>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</si>
  <si>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</si>
  <si>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</si>
  <si>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</si>
  <si>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</si>
  <si>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</si>
  <si>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</si>
  <si>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</si>
  <si>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</si>
  <si>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</si>
  <si>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</si>
  <si>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</si>
  <si>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</si>
  <si>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</si>
  <si>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</si>
  <si>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</si>
  <si>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</si>
  <si>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</si>
  <si>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</si>
  <si>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</si>
  <si>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</si>
  <si>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</si>
  <si>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</si>
  <si>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</si>
  <si>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</si>
  <si>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</si>
  <si>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</si>
  <si>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</si>
  <si>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</si>
  <si>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</si>
  <si>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</si>
  <si>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</si>
  <si>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</si>
  <si>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</si>
  <si>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</si>
  <si>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</si>
  <si>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</si>
  <si>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</si>
  <si>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</si>
  <si>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</si>
  <si>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</si>
  <si>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</si>
  <si>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</si>
  <si>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</si>
  <si>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</si>
  <si>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</si>
  <si>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</si>
  <si>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</si>
  <si>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</si>
  <si>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</si>
  <si>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</si>
  <si>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</si>
  <si>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</si>
  <si>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</si>
  <si>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</si>
  <si>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</si>
  <si>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</si>
  <si>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</si>
  <si>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</si>
  <si>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</si>
  <si>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</si>
  <si>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</si>
  <si>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</si>
  <si>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</si>
  <si>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</si>
  <si>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</si>
  <si>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</si>
  <si>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</si>
  <si>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</si>
  <si>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</si>
  <si>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</si>
  <si>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</si>
  <si>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</si>
  <si>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</si>
  <si>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</si>
  <si>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</si>
  <si>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</si>
  <si>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</si>
  <si>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</si>
  <si>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</si>
  <si>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</si>
  <si>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</si>
  <si>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</si>
  <si>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</si>
  <si>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</si>
  <si>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</si>
  <si>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</si>
  <si>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</si>
  <si>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</si>
  <si>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</si>
  <si>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</si>
  <si>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</si>
  <si>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</si>
  <si>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</si>
  <si>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</si>
  <si>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</si>
  <si>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</si>
  <si>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</si>
  <si>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</si>
  <si>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</si>
  <si>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</si>
  <si>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</si>
  <si>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</si>
  <si>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</si>
  <si>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</si>
  <si>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</si>
  <si>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</si>
  <si>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</si>
  <si>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</si>
  <si>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</si>
  <si>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</si>
  <si>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</si>
  <si>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</si>
  <si>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</si>
  <si>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</si>
  <si>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</si>
  <si>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</si>
  <si>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</si>
  <si>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</si>
  <si>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</si>
  <si>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</si>
  <si>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</si>
  <si>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</si>
  <si>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</si>
  <si>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</si>
  <si>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</si>
  <si>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</si>
  <si>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</si>
  <si>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</si>
  <si>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</si>
  <si>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</si>
  <si>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</si>
  <si>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</si>
  <si>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</si>
  <si>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</si>
  <si>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</si>
  <si>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</si>
  <si>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</si>
  <si>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</si>
  <si>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</si>
  <si>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</si>
  <si>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</si>
  <si>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</si>
  <si>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</si>
  <si>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</si>
  <si>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</si>
  <si>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</si>
  <si>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</si>
  <si>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</si>
  <si>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</si>
  <si>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</si>
  <si>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</si>
  <si>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</si>
  <si>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</si>
  <si>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</si>
  <si>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</si>
  <si>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</si>
  <si>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</si>
  <si>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</si>
  <si>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</si>
  <si>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</si>
  <si>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</si>
  <si>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</si>
  <si>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</si>
  <si>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</si>
  <si>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</si>
  <si>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</si>
  <si>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</si>
  <si>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</si>
  <si>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</si>
  <si>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</si>
  <si>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</si>
  <si>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</si>
  <si>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</si>
  <si>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</si>
  <si>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</si>
  <si>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</si>
  <si>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</si>
  <si>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</si>
  <si>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</si>
  <si>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</si>
  <si>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</si>
  <si>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</si>
  <si>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</si>
  <si>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</si>
  <si>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</si>
  <si>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</si>
  <si>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</si>
  <si>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</si>
  <si>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</si>
  <si>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</si>
  <si>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</si>
  <si>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</si>
  <si>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</si>
  <si>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</si>
  <si>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</si>
  <si>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</si>
  <si>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</si>
  <si>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</si>
  <si>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</si>
  <si>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</si>
  <si>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</si>
  <si>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</si>
  <si>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</si>
  <si>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</si>
  <si>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</si>
  <si>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</si>
  <si>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</si>
  <si>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</si>
  <si>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</si>
  <si>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</si>
  <si>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</si>
  <si>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</si>
  <si>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</si>
  <si>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</si>
  <si>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</si>
  <si>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</si>
  <si>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</si>
  <si>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</si>
  <si>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</si>
  <si>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</si>
  <si>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</si>
  <si>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</si>
  <si>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</si>
  <si>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</si>
  <si>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</si>
  <si>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</si>
  <si>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</si>
  <si>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</si>
  <si>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</si>
  <si>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</si>
  <si>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</si>
  <si>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</si>
  <si>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</si>
  <si>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</si>
  <si>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</si>
  <si>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</si>
  <si>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</si>
  <si>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</si>
  <si>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</si>
  <si>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</si>
  <si>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</si>
  <si>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</si>
  <si>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</si>
  <si>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</si>
  <si>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</si>
  <si>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</si>
  <si>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</si>
  <si>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</si>
  <si>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</si>
  <si>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</si>
  <si>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</si>
  <si>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</si>
  <si>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</si>
  <si>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</si>
  <si>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</si>
  <si>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</si>
  <si>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</si>
  <si>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</si>
  <si>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</si>
  <si>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</si>
  <si>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</si>
  <si>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</si>
  <si>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</si>
  <si>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</si>
  <si>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</si>
  <si>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</si>
  <si>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</si>
  <si>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</si>
  <si>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</si>
  <si>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</si>
  <si>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</si>
  <si>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</si>
  <si>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</si>
  <si>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</si>
  <si>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</si>
  <si>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</si>
  <si>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</si>
  <si>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</si>
  <si>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</si>
  <si>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</si>
  <si>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</si>
  <si>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</si>
  <si>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</si>
  <si>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</si>
  <si>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</si>
  <si>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</si>
  <si>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</si>
  <si>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</si>
  <si>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</si>
  <si>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</si>
  <si>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</si>
  <si>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</si>
  <si>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</si>
  <si>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</si>
  <si>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</si>
  <si>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</si>
  <si>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</si>
  <si>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</si>
  <si>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</si>
  <si>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</si>
  <si>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</si>
  <si>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</si>
  <si>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</si>
  <si>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</si>
  <si>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</si>
  <si>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</si>
  <si>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</si>
  <si>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</si>
  <si>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</si>
  <si>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</si>
  <si>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</si>
  <si>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</si>
  <si>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</si>
  <si>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</si>
  <si>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</si>
  <si>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</si>
  <si>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</si>
  <si>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</si>
  <si>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</si>
  <si>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</si>
  <si>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</si>
  <si>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</si>
  <si>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</si>
  <si>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</si>
  <si>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</si>
  <si>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</si>
  <si>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</si>
  <si>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</si>
  <si>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</si>
  <si>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</si>
  <si>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</si>
  <si>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</si>
  <si>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</si>
  <si>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</si>
  <si>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</si>
  <si>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</si>
  <si>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</si>
  <si>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</si>
  <si>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</si>
  <si>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</si>
  <si>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</si>
  <si>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</si>
  <si>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</si>
  <si>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</si>
  <si>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</si>
  <si>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</si>
  <si>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</si>
  <si>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</si>
  <si>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</si>
  <si>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</si>
  <si>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</si>
  <si>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</si>
  <si>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</si>
  <si>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</si>
  <si>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</si>
  <si>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</si>
  <si>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</si>
  <si>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</si>
  <si>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</si>
  <si>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</si>
  <si>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</si>
  <si>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</si>
  <si>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</si>
  <si>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</si>
  <si>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</si>
  <si>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</si>
  <si>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</si>
  <si>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</si>
  <si>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</si>
  <si>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</si>
  <si>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</si>
  <si>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</si>
  <si>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</si>
  <si>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</si>
  <si>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</si>
  <si>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</si>
  <si>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</si>
  <si>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</si>
  <si>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</si>
  <si>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</si>
  <si>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</si>
  <si>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</si>
  <si>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</si>
  <si>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</si>
  <si>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</si>
  <si>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</si>
  <si>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</si>
  <si>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</si>
  <si>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</si>
  <si>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</si>
  <si>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</si>
  <si>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</si>
  <si>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</si>
  <si>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</si>
  <si>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</si>
  <si>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</si>
  <si>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</si>
  <si>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</si>
  <si>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</si>
  <si>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</si>
  <si>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</si>
  <si>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</si>
  <si>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</si>
  <si>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</si>
  <si>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</si>
  <si>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</si>
  <si>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</si>
  <si>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</si>
  <si>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</si>
  <si>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</si>
  <si>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</si>
  <si>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</si>
  <si>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</si>
  <si>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</si>
  <si>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</si>
  <si>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</si>
  <si>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</si>
  <si>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</si>
  <si>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</si>
  <si>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</si>
  <si>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</si>
  <si>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</si>
  <si>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</si>
  <si>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</si>
  <si>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</si>
  <si>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</si>
  <si>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</si>
  <si>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</si>
  <si>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</si>
  <si>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</si>
  <si>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</si>
  <si>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</si>
  <si>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</si>
  <si>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</si>
  <si>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</si>
  <si>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</si>
  <si>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</si>
  <si>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</si>
  <si>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</si>
  <si>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</si>
  <si>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</si>
  <si>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</si>
  <si>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</si>
  <si>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</si>
  <si>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</si>
  <si>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</si>
  <si>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</si>
  <si>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</si>
  <si>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</si>
  <si>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</si>
  <si>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</si>
  <si>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</si>
  <si>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</si>
  <si>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</si>
  <si>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</si>
  <si>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</si>
  <si>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</si>
  <si>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</si>
  <si>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</si>
  <si>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</si>
  <si>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</si>
  <si>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</si>
  <si>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</si>
  <si>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</si>
  <si>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</si>
  <si>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</si>
  <si>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</si>
  <si>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</si>
  <si>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</si>
  <si>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</si>
  <si>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</si>
  <si>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</si>
  <si>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</si>
  <si>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</si>
  <si>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</si>
  <si>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</si>
  <si>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</si>
  <si>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</si>
  <si>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</si>
  <si>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</si>
  <si>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</si>
  <si>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</si>
  <si>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</si>
  <si>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</si>
  <si>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</si>
  <si>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</si>
  <si>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</si>
  <si>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</si>
  <si>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</si>
  <si>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</si>
  <si>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</si>
  <si>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</si>
  <si>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</si>
  <si>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</si>
  <si>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</si>
  <si>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</si>
  <si>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</si>
  <si>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</si>
  <si>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</si>
  <si>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</si>
  <si>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</si>
  <si>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</si>
  <si>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</si>
  <si>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</si>
  <si>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</si>
  <si>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</si>
  <si>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</si>
  <si>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</si>
  <si>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</si>
  <si>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</si>
  <si>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</si>
  <si>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</si>
  <si>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</si>
  <si>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</si>
  <si>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</si>
  <si>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</si>
  <si>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</si>
  <si>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</si>
  <si>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</si>
  <si>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</si>
  <si>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</si>
  <si>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</si>
  <si>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</si>
  <si>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</si>
  <si>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</si>
  <si>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</si>
  <si>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</si>
  <si>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</si>
  <si>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</si>
  <si>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</si>
  <si>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</si>
  <si>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</si>
  <si>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</si>
  <si>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</si>
  <si>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</si>
  <si>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</si>
  <si>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</si>
  <si>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</si>
  <si>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</si>
  <si>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</si>
  <si>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</si>
  <si>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</si>
  <si>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</si>
  <si>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</si>
  <si>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</si>
  <si>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</si>
  <si>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</si>
  <si>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</si>
  <si>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</si>
  <si>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</si>
  <si>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</si>
  <si>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</si>
  <si>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</si>
  <si>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</si>
  <si>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</si>
  <si>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</si>
  <si>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</si>
  <si>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</si>
  <si>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</si>
  <si>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</si>
  <si>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</si>
  <si>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</si>
  <si>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</si>
  <si>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</si>
  <si>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</si>
  <si>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</si>
  <si>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</si>
  <si>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</si>
  <si>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</si>
  <si>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</si>
  <si>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</si>
  <si>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</si>
  <si>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</si>
  <si>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</si>
  <si>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</si>
  <si>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</si>
  <si>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</si>
  <si>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</si>
  <si>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</si>
  <si>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</si>
  <si>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</si>
  <si>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</si>
  <si>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</si>
  <si>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</si>
  <si>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</si>
  <si>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</si>
  <si>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</si>
  <si>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</si>
  <si>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</si>
  <si>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</si>
  <si>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</si>
  <si>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</si>
  <si>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</si>
  <si>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</si>
  <si>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</si>
  <si>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</si>
  <si>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</si>
  <si>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</si>
  <si>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</si>
  <si>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</si>
  <si>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</si>
  <si>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</si>
  <si>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</si>
  <si>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</si>
  <si>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</si>
  <si>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</si>
  <si>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</si>
  <si>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</si>
  <si>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</si>
  <si>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</si>
  <si>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</si>
  <si>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</si>
  <si>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</si>
  <si>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</si>
  <si>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</si>
  <si>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</si>
  <si>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</si>
  <si>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</si>
  <si>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</si>
  <si>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</si>
  <si>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</si>
  <si>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</si>
  <si>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</si>
  <si>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</si>
  <si>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</si>
  <si>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</si>
  <si>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</si>
  <si>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</si>
  <si>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</si>
  <si>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</si>
  <si>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</si>
  <si>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</si>
  <si>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</si>
  <si>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</si>
  <si>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</si>
  <si>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</si>
  <si>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</si>
  <si>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</si>
  <si>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</si>
  <si>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</si>
  <si>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</si>
  <si>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</si>
  <si>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</si>
  <si>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</si>
  <si>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</si>
  <si>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</si>
  <si>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</si>
  <si>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</si>
  <si>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</si>
  <si>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</si>
  <si>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</si>
  <si>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</si>
  <si>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</si>
  <si>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</si>
  <si>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</si>
  <si>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</si>
  <si>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</si>
  <si>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</si>
  <si>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</si>
  <si>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</si>
  <si>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</si>
  <si>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</si>
  <si>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</si>
  <si>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</si>
  <si>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</si>
  <si>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</si>
  <si>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</si>
  <si>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</si>
  <si>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</si>
  <si>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</si>
  <si>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</si>
  <si>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</si>
  <si>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</si>
  <si>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</si>
  <si>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</si>
  <si>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</si>
  <si>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</si>
  <si>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</si>
  <si>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</si>
  <si>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</si>
  <si>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</si>
  <si>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</si>
  <si>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</si>
  <si>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</si>
  <si>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</si>
  <si>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</si>
  <si>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</si>
  <si>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</si>
  <si>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</si>
  <si>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</si>
  <si>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</si>
  <si>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</si>
  <si>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</si>
  <si>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</si>
  <si>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</si>
  <si>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</si>
  <si>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</si>
  <si>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</si>
  <si>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</si>
  <si>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</si>
  <si>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</si>
  <si>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</si>
  <si>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</si>
  <si>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</si>
  <si>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</si>
  <si>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</si>
  <si>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</si>
  <si>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</si>
  <si>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</si>
  <si>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</si>
  <si>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</si>
  <si>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</si>
  <si>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</si>
  <si>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</si>
  <si>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</si>
  <si>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</si>
  <si>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</si>
  <si>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</si>
  <si>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</si>
  <si>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</si>
  <si>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</si>
  <si>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</si>
  <si>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</si>
  <si>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</si>
  <si>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</si>
  <si>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</si>
  <si>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</si>
  <si>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</si>
  <si>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</si>
  <si>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</si>
  <si>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</si>
  <si>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</si>
  <si>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</si>
  <si>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</si>
  <si>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</si>
  <si>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</si>
  <si>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</si>
  <si>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</si>
  <si>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</si>
  <si>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</si>
  <si>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</si>
  <si>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</si>
  <si>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</si>
  <si>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</si>
  <si>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</si>
  <si>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</si>
  <si>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</si>
  <si>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</si>
  <si>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</si>
  <si>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</si>
  <si>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</si>
  <si>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</si>
  <si>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</si>
  <si>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</si>
  <si>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</si>
  <si>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</si>
  <si>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</si>
  <si>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</si>
  <si>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</si>
  <si>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</si>
  <si>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</si>
  <si>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</si>
  <si>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</si>
  <si>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</si>
  <si>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</si>
  <si>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</si>
  <si>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</si>
  <si>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</si>
  <si>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</si>
  <si>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</si>
  <si>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</si>
  <si>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</si>
  <si>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</si>
  <si>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</si>
  <si>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</si>
  <si>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</si>
  <si>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</si>
  <si>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</si>
  <si>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</si>
  <si>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</si>
  <si>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</si>
  <si>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</si>
  <si>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</si>
  <si>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</si>
  <si>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</si>
  <si>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</si>
  <si>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</si>
  <si>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</si>
  <si>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</si>
  <si>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</si>
  <si>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</si>
  <si>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</si>
  <si>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</si>
  <si>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</si>
  <si>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</si>
  <si>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</si>
  <si>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</si>
  <si>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</si>
  <si>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</si>
  <si>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</si>
  <si>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</si>
  <si>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</si>
  <si>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</si>
  <si>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</si>
  <si>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</si>
  <si>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</si>
  <si>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</si>
  <si>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</si>
  <si>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</si>
  <si>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</si>
  <si>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</si>
  <si>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</si>
  <si>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</si>
  <si>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</si>
  <si>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</si>
  <si>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</si>
  <si>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</si>
  <si>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</si>
  <si>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</si>
  <si>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</si>
  <si>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</si>
  <si>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</si>
  <si>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</si>
  <si>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</si>
  <si>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</si>
  <si>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</si>
  <si>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</si>
  <si>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</si>
  <si>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</si>
  <si>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</si>
  <si>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</si>
  <si>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</si>
  <si>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</si>
  <si>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</si>
  <si>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</si>
  <si>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</si>
  <si>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</si>
  <si>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</si>
  <si>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</si>
  <si>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</si>
  <si>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</si>
  <si>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</si>
  <si>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</si>
  <si>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</si>
  <si>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</si>
  <si>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</si>
  <si>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</si>
  <si>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</si>
  <si>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</si>
  <si>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</si>
  <si>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</si>
  <si>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</si>
  <si>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</si>
  <si>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</si>
  <si>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</si>
  <si>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</si>
  <si>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</si>
  <si>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</si>
  <si>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</si>
  <si>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</si>
  <si>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</si>
  <si>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</si>
  <si>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</si>
  <si>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</si>
  <si>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</si>
  <si>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</si>
  <si>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</si>
  <si>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</si>
  <si>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</si>
  <si>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</si>
  <si>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</si>
  <si>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</si>
  <si>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</si>
  <si>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</si>
  <si>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</si>
  <si>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</si>
  <si>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</si>
  <si>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</si>
  <si>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</si>
  <si>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</si>
  <si>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</si>
  <si>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</si>
  <si>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</si>
  <si>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</si>
  <si>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</si>
  <si>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</si>
  <si>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</si>
  <si>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</si>
  <si>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</si>
  <si>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</si>
  <si>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</si>
  <si>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</si>
  <si>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</si>
  <si>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</si>
  <si>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</si>
  <si>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</si>
  <si>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</si>
  <si>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</si>
  <si>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</si>
  <si>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</si>
  <si>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</si>
  <si>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</si>
  <si>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</si>
  <si>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</si>
  <si>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</si>
  <si>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</si>
  <si>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</si>
  <si>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</si>
  <si>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</si>
  <si>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</si>
  <si>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</si>
  <si>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</si>
  <si>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</si>
  <si>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</si>
  <si>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</si>
  <si>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</si>
  <si>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</si>
  <si>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</si>
  <si>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</si>
  <si>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</si>
  <si>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</si>
  <si>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</si>
  <si>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</si>
  <si>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</si>
  <si>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</si>
  <si>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</si>
  <si>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</si>
  <si>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</si>
  <si>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</si>
  <si>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</si>
  <si>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</si>
  <si>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</si>
  <si>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</si>
  <si>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</si>
  <si>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</si>
  <si>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</si>
  <si>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</si>
  <si>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</si>
  <si>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</si>
  <si>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</si>
  <si>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</si>
  <si>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</si>
  <si>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</si>
  <si>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</si>
  <si>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</si>
  <si>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</si>
  <si>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</si>
  <si>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</si>
  <si>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</si>
  <si>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</si>
  <si>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</si>
  <si>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</si>
  <si>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</si>
  <si>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</si>
  <si>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</si>
  <si>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</si>
  <si>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</si>
  <si>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</si>
  <si>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</si>
  <si>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</si>
  <si>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</si>
  <si>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</si>
  <si>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</si>
  <si>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</si>
  <si>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</si>
  <si>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</si>
  <si>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</si>
  <si>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</si>
  <si>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</si>
  <si>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</si>
  <si>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</si>
  <si>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</si>
  <si>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</si>
  <si>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</si>
  <si>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</si>
  <si>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</si>
  <si>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</si>
  <si>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</si>
  <si>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</si>
  <si>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</si>
  <si>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</si>
  <si>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</si>
  <si>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</si>
  <si>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</si>
  <si>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</si>
  <si>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</si>
  <si>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</si>
  <si>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</si>
  <si>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</si>
  <si>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</si>
  <si>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</si>
  <si>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</si>
  <si>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</si>
  <si>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</si>
  <si>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</si>
  <si>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</si>
  <si>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</si>
  <si>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</si>
  <si>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</si>
  <si>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</si>
  <si>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</si>
  <si>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</si>
  <si>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</si>
  <si>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</si>
  <si>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</si>
  <si>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</si>
  <si>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</si>
  <si>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</si>
  <si>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</si>
  <si>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</si>
  <si>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</si>
  <si>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</si>
  <si>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</si>
  <si>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</si>
  <si>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</si>
  <si>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</si>
  <si>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</si>
  <si>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</si>
  <si>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</si>
  <si>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</si>
  <si>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</si>
  <si>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</si>
  <si>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</si>
  <si>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</si>
  <si>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</si>
  <si>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</si>
  <si>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</si>
  <si>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</si>
  <si>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</si>
  <si>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</si>
  <si>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</si>
  <si>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</si>
  <si>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</si>
  <si>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</si>
  <si>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</si>
  <si>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</si>
  <si>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</si>
  <si>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</si>
  <si>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</si>
  <si>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</si>
  <si>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</si>
  <si>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</si>
  <si>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</si>
  <si>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</si>
  <si>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</si>
  <si>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</si>
  <si>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</si>
  <si>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</si>
  <si>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</si>
  <si>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</si>
  <si>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</si>
  <si>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</si>
  <si>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</si>
  <si>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</si>
  <si>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</si>
  <si>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</si>
  <si>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</si>
  <si>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</si>
  <si>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</si>
  <si>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</si>
  <si>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</si>
  <si>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</si>
  <si>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</si>
  <si>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</si>
  <si>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</si>
  <si>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</si>
  <si>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</si>
  <si>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</si>
  <si>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</si>
  <si>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</si>
  <si>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</si>
  <si>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</si>
  <si>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</si>
  <si>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</si>
  <si>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</si>
  <si>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</si>
  <si>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</si>
  <si>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</si>
  <si>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</si>
  <si>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</si>
  <si>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</si>
  <si>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</si>
  <si>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</si>
  <si>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</si>
  <si>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</si>
  <si>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</si>
  <si>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</si>
  <si>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</si>
  <si>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</si>
  <si>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</si>
  <si>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</si>
  <si>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</si>
  <si>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</si>
  <si>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</si>
  <si>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</si>
  <si>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</si>
  <si>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</si>
  <si>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</si>
  <si>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</si>
  <si>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</si>
  <si>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</si>
  <si>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</si>
  <si>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</si>
  <si>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</si>
  <si>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</si>
  <si>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</si>
  <si>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</si>
  <si>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</si>
  <si>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</si>
  <si>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</si>
  <si>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</si>
  <si>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</si>
  <si>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</si>
  <si>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</si>
  <si>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</si>
  <si>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</si>
  <si>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</si>
  <si>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</si>
  <si>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</si>
  <si>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</si>
  <si>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</si>
  <si>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</si>
  <si>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</si>
  <si>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</si>
  <si>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</si>
  <si>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</si>
  <si>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</si>
  <si>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</si>
  <si>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</si>
  <si>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</si>
  <si>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</si>
  <si>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</si>
  <si>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</si>
  <si>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</si>
  <si>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</si>
  <si>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</si>
  <si>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</si>
  <si>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</si>
  <si>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</si>
  <si>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</si>
  <si>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</si>
  <si>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</si>
  <si>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</si>
  <si>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</si>
  <si>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</si>
  <si>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</si>
  <si>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</si>
  <si>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</si>
  <si>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</si>
  <si>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</si>
  <si>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</si>
  <si>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</si>
  <si>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</si>
  <si>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</si>
  <si>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</si>
  <si>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</si>
  <si>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</si>
  <si>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</si>
  <si>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</si>
  <si>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</si>
  <si>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</si>
  <si>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</si>
  <si>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</si>
  <si>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</si>
  <si>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</si>
  <si>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</si>
  <si>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</si>
  <si>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</si>
  <si>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</si>
  <si>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</si>
  <si>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</si>
  <si>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</si>
  <si>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</si>
  <si>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</si>
  <si>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</si>
  <si>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</si>
  <si>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</si>
  <si>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</si>
  <si>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</si>
  <si>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</si>
  <si>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</si>
  <si>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</si>
  <si>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</si>
  <si>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</si>
  <si>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</si>
  <si>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</si>
  <si>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</si>
  <si>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</si>
  <si>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</si>
  <si>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</si>
  <si>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</si>
  <si>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</si>
  <si>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</si>
  <si>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</si>
  <si>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</si>
  <si>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</si>
  <si>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</si>
  <si>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</si>
  <si>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</si>
  <si>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</si>
  <si>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</si>
  <si>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</si>
  <si>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</si>
  <si>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</si>
  <si>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</si>
  <si>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</si>
  <si>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</si>
  <si>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</si>
  <si>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</si>
  <si>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</si>
  <si>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</si>
  <si>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</si>
  <si>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</si>
  <si>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</si>
  <si>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</si>
  <si>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</si>
  <si>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</si>
  <si>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</si>
  <si>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</si>
  <si>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</si>
  <si>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</si>
  <si>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</si>
  <si>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</si>
  <si>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</si>
  <si>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</si>
  <si>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</si>
  <si>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</si>
  <si>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</si>
  <si>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</si>
  <si>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</si>
  <si>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</si>
  <si>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</si>
  <si>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</si>
  <si>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</si>
  <si>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</si>
  <si>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</si>
  <si>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</si>
  <si>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</si>
  <si>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</si>
  <si>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</si>
  <si>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</si>
  <si>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</si>
  <si>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</si>
  <si>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</si>
  <si>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</si>
  <si>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</si>
  <si>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</si>
  <si>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</si>
  <si>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</si>
  <si>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</si>
  <si>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</si>
  <si>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</si>
  <si>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</si>
  <si>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</si>
  <si>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</si>
  <si>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</si>
  <si>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</si>
  <si>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</si>
  <si>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</si>
  <si>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</si>
  <si>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</si>
  <si>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</si>
  <si>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</si>
  <si>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</si>
  <si>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</si>
  <si>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</si>
  <si>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</si>
  <si>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</si>
  <si>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</si>
  <si>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</si>
  <si>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</si>
  <si>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</si>
  <si>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</si>
  <si>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</si>
  <si>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</si>
  <si>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</si>
  <si>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</si>
  <si>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</si>
  <si>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</si>
  <si>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</si>
  <si>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</si>
  <si>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</si>
  <si>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</si>
  <si>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</si>
  <si>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</si>
  <si>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</si>
  <si>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</si>
  <si>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</si>
  <si>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</si>
  <si>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</si>
  <si>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</si>
  <si>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</si>
  <si>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</si>
  <si>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</si>
  <si>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</si>
  <si>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</si>
  <si>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</si>
  <si>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</si>
  <si>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</si>
  <si>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</si>
  <si>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</si>
  <si>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</si>
  <si>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</si>
  <si>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</si>
  <si>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</si>
  <si>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</si>
  <si>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</si>
  <si>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</si>
  <si>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</si>
  <si>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</si>
  <si>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</si>
  <si>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</si>
  <si>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</si>
  <si>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</si>
  <si>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</si>
  <si>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</si>
  <si>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</si>
  <si>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</si>
  <si>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</si>
  <si>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</si>
  <si>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</si>
  <si>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</si>
  <si>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</si>
  <si>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</si>
  <si>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</si>
  <si>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</si>
  <si>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</si>
  <si>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</si>
  <si>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</si>
  <si>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</si>
  <si>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</si>
  <si>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</si>
  <si>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</si>
  <si>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</si>
  <si>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</si>
  <si>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</si>
  <si>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</si>
  <si>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</si>
  <si>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</si>
  <si>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</si>
  <si>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</si>
  <si>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</si>
  <si>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</si>
  <si>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</si>
  <si>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</si>
  <si>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</si>
  <si>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</si>
  <si>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</si>
  <si>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</si>
  <si>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</si>
  <si>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</si>
  <si>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</si>
  <si>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</si>
  <si>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</si>
  <si>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</si>
  <si>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</si>
  <si>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</si>
  <si>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</si>
  <si>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</si>
  <si>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</si>
  <si>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</si>
  <si>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</si>
  <si>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</si>
  <si>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</si>
  <si>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</si>
  <si>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</si>
  <si>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</si>
  <si>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</si>
  <si>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</si>
  <si>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</si>
  <si>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</si>
  <si>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</si>
  <si>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</si>
  <si>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</si>
  <si>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</si>
  <si>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</si>
  <si>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</si>
  <si>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</si>
  <si>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</si>
  <si>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</si>
  <si>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</si>
  <si>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</si>
  <si>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</si>
  <si>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</si>
  <si>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</si>
  <si>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</si>
  <si>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</si>
  <si>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</si>
  <si>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</si>
  <si>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</si>
  <si>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</si>
  <si>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</si>
  <si>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</si>
  <si>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</si>
  <si>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</si>
  <si>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</si>
  <si>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</si>
  <si>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</si>
  <si>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</si>
  <si>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</si>
  <si>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</si>
  <si>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</si>
  <si>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</si>
  <si>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</si>
  <si>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</si>
  <si>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</si>
  <si>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</si>
  <si>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</si>
  <si>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</si>
  <si>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</si>
  <si>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</si>
  <si>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</si>
  <si>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</si>
  <si>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</si>
  <si>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</si>
  <si>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</si>
  <si>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</si>
  <si>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</si>
  <si>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</si>
  <si>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</si>
  <si>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</si>
  <si>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</si>
  <si>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</si>
  <si>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</si>
  <si>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</si>
  <si>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</si>
  <si>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</si>
  <si>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</si>
  <si>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</si>
  <si>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</si>
  <si>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</si>
  <si>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</si>
  <si>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</si>
  <si>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</si>
  <si>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</si>
  <si>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</si>
  <si>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</si>
  <si>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</si>
  <si>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</si>
  <si>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</si>
  <si>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</si>
  <si>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</si>
  <si>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</si>
  <si>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</si>
  <si>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</si>
  <si>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</si>
  <si>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</si>
  <si>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</si>
  <si>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</si>
  <si>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</si>
  <si>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</si>
  <si>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</si>
  <si>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</si>
  <si>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</si>
  <si>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</si>
  <si>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</si>
  <si>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</si>
  <si>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</si>
  <si>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</si>
  <si>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</si>
  <si>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</si>
  <si>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</si>
  <si>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</si>
  <si>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</si>
  <si>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</si>
  <si>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</si>
  <si>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</si>
  <si>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</si>
  <si>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</si>
  <si>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</si>
  <si>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</si>
  <si>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</si>
  <si>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</si>
  <si>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</si>
  <si>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</si>
  <si>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</si>
  <si>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</si>
  <si>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</si>
  <si>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</si>
  <si>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</si>
  <si>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</si>
  <si>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</si>
  <si>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</si>
  <si>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</si>
  <si>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</si>
  <si>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</si>
  <si>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</si>
  <si>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</si>
  <si>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</si>
  <si>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</si>
  <si>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</si>
  <si>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</si>
  <si>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</si>
  <si>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</si>
  <si>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</si>
  <si>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</si>
  <si>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</si>
  <si>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</si>
  <si>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</si>
  <si>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</si>
  <si>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</si>
  <si>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</si>
  <si>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</si>
  <si>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</si>
  <si>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</si>
  <si>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</si>
  <si>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</si>
  <si>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</si>
  <si>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</si>
  <si>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</si>
  <si>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</si>
  <si>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</si>
  <si>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</si>
  <si>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</si>
  <si>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</si>
  <si>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</si>
  <si>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</si>
  <si>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</si>
  <si>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</si>
  <si>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</si>
  <si>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</si>
  <si>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</si>
  <si>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</si>
  <si>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</si>
  <si>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</si>
  <si>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</si>
  <si>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</si>
  <si>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</si>
  <si>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</si>
  <si>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</si>
  <si>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</si>
  <si>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</si>
  <si>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</si>
  <si>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</si>
  <si>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</si>
  <si>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</si>
  <si>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</si>
  <si>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</si>
  <si>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</si>
  <si>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</si>
  <si>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</si>
  <si>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</si>
  <si>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</si>
  <si>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</si>
  <si>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</si>
  <si>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</si>
  <si>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</si>
  <si>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</si>
  <si>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</si>
  <si>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</si>
  <si>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</si>
  <si>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</si>
  <si>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</si>
  <si>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</si>
  <si>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</si>
  <si>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</si>
  <si>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</si>
  <si>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</si>
  <si>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</si>
  <si>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</si>
  <si>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</si>
  <si>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</si>
  <si>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</si>
  <si>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</si>
  <si>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</si>
  <si>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</si>
  <si>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</si>
  <si>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</si>
  <si>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</si>
  <si>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</si>
  <si>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</si>
  <si>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</si>
  <si>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</si>
  <si>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</si>
  <si>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</si>
  <si>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</si>
  <si>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</si>
  <si>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</si>
  <si>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</si>
  <si>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</si>
  <si>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</si>
  <si>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</si>
  <si>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</si>
  <si>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</si>
  <si>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</si>
  <si>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</si>
  <si>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</si>
  <si>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</si>
  <si>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</si>
  <si>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</si>
  <si>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</si>
  <si>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</si>
  <si>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</si>
  <si>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</si>
  <si>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</si>
  <si>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</si>
  <si>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</si>
  <si>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</si>
  <si>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</si>
  <si>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</si>
  <si>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</si>
  <si>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</si>
  <si>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</si>
  <si>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</si>
  <si>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</si>
  <si>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</si>
  <si>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</si>
  <si>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</si>
  <si>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</si>
  <si>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</si>
  <si>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</si>
  <si>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</si>
  <si>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</si>
  <si>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</si>
  <si>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</si>
  <si>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</si>
  <si>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</si>
  <si>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</si>
  <si>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</si>
  <si>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</si>
  <si>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</si>
  <si>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</si>
  <si>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</si>
  <si>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</si>
  <si>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</si>
  <si>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</si>
  <si>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</si>
  <si>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</si>
  <si>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</si>
  <si>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</si>
  <si>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</si>
  <si>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</si>
  <si>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</si>
  <si>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</si>
  <si>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</si>
  <si>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</si>
  <si>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</si>
  <si>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</si>
  <si>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</si>
  <si>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</si>
  <si>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</si>
  <si>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</si>
  <si>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</si>
  <si>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</si>
  <si>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</si>
  <si>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</si>
  <si>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</si>
  <si>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</si>
  <si>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</si>
  <si>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</si>
  <si>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</si>
  <si>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</si>
  <si>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</si>
  <si>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</si>
  <si>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</si>
  <si>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</si>
  <si>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</si>
  <si>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</si>
  <si>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</si>
  <si>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</si>
  <si>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</si>
  <si>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</si>
  <si>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</si>
  <si>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</si>
  <si>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</si>
  <si>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</si>
  <si>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</si>
  <si>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</si>
  <si>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</si>
  <si>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</si>
  <si>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</si>
  <si>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</si>
  <si>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</si>
  <si>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</si>
  <si>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</si>
  <si>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</si>
  <si>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</si>
  <si>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</si>
  <si>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</si>
  <si>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</si>
  <si>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</si>
  <si>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</si>
  <si>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</si>
  <si>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</si>
  <si>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</si>
  <si>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</si>
  <si>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</si>
  <si>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</si>
  <si>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</si>
  <si>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</si>
  <si>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</si>
  <si>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</si>
  <si>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</si>
  <si>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</si>
  <si>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</si>
  <si>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</si>
  <si>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</si>
  <si>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</si>
  <si>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</si>
  <si>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</si>
  <si>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</si>
  <si>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</si>
  <si>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</si>
  <si>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</si>
  <si>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</si>
  <si>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</si>
  <si>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</si>
  <si>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</si>
  <si>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</si>
  <si>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</si>
  <si>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</si>
  <si>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</si>
  <si>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</si>
  <si>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</si>
  <si>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</si>
  <si>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</si>
  <si>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</si>
  <si>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</si>
  <si>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</si>
  <si>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</si>
  <si>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</si>
  <si>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</si>
  <si>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</si>
  <si>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</si>
  <si>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</si>
  <si>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</si>
  <si>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</si>
  <si>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</si>
  <si>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</si>
  <si>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</si>
  <si>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</si>
  <si>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</si>
  <si>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</si>
  <si>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</si>
  <si>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</si>
  <si>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</si>
  <si>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</si>
  <si>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</si>
  <si>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</si>
  <si>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</si>
  <si>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</si>
  <si>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</si>
  <si>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</si>
  <si>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</si>
  <si>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</si>
  <si>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</si>
  <si>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</si>
  <si>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</si>
  <si>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</si>
  <si>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</si>
  <si>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</si>
  <si>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</si>
  <si>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</si>
  <si>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</si>
  <si>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</si>
  <si>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</si>
  <si>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</si>
  <si>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</si>
  <si>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</si>
  <si>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</si>
  <si>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</si>
  <si>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</si>
  <si>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</si>
  <si>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</si>
  <si>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</si>
  <si>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</si>
  <si>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</si>
  <si>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</si>
  <si>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</si>
  <si>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</si>
  <si>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</si>
  <si>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</si>
  <si>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</si>
  <si>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</si>
  <si>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</si>
  <si>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</si>
  <si>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</si>
  <si>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</si>
  <si>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</si>
  <si>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</si>
  <si>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</si>
  <si>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</si>
  <si>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</si>
  <si>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</si>
  <si>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</si>
  <si>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</si>
  <si>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</si>
  <si>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</si>
  <si>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</si>
  <si>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</si>
  <si>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</si>
  <si>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</si>
  <si>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</si>
  <si>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</si>
  <si>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</si>
  <si>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</si>
  <si>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</si>
  <si>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</si>
  <si>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</si>
  <si>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</si>
  <si>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</si>
  <si>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</si>
  <si>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</si>
  <si>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</si>
  <si>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</si>
  <si>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</si>
  <si>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</si>
  <si>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</si>
  <si>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</si>
  <si>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</si>
  <si>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</si>
  <si>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</si>
  <si>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</si>
  <si>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</si>
  <si>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</si>
  <si>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</si>
  <si>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</si>
  <si>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</si>
  <si>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</si>
  <si>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</si>
  <si>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</si>
  <si>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</si>
  <si>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</si>
  <si>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</si>
  <si>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</si>
  <si>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</si>
  <si>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</si>
  <si>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</si>
  <si>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</si>
  <si>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</si>
  <si>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</si>
  <si>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</si>
  <si>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</si>
  <si>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</si>
  <si>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</si>
  <si>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</si>
  <si>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</si>
  <si>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</si>
  <si>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</si>
  <si>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</si>
  <si>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</si>
  <si>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</si>
  <si>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</si>
  <si>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</si>
  <si>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</si>
  <si>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</si>
  <si>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</si>
  <si>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</si>
  <si>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</si>
  <si>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</si>
  <si>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</si>
  <si>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</si>
  <si>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</si>
  <si>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</si>
  <si>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</si>
  <si>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</si>
  <si>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</si>
  <si>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</si>
  <si>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</si>
  <si>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</si>
  <si>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</si>
  <si>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</si>
  <si>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</si>
  <si>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</si>
  <si>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</si>
  <si>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</si>
  <si>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</si>
  <si>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</si>
  <si>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</si>
  <si>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</si>
  <si>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</si>
  <si>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</si>
  <si>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</si>
  <si>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</si>
  <si>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</si>
  <si>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</si>
  <si>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</si>
  <si>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</si>
  <si>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</si>
  <si>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</si>
  <si>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</si>
  <si>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</si>
  <si>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</si>
  <si>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</si>
  <si>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</si>
  <si>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</si>
  <si>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</si>
  <si>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</si>
  <si>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</si>
  <si>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</si>
  <si>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</si>
  <si>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</si>
  <si>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</si>
  <si>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</si>
  <si>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</si>
  <si>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</si>
  <si>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</si>
  <si>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</si>
  <si>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</si>
  <si>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</si>
  <si>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</si>
  <si>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</si>
  <si>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</si>
  <si>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</si>
  <si>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</si>
  <si>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</si>
  <si>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</si>
  <si>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</si>
  <si>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</si>
  <si>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</si>
  <si>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</si>
  <si>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</si>
  <si>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</si>
  <si>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</si>
  <si>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</si>
  <si>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</si>
  <si>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</si>
  <si>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</si>
  <si>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</si>
  <si>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</si>
  <si>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</si>
  <si>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</si>
  <si>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</si>
  <si>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</si>
  <si>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</si>
  <si>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</si>
  <si>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</si>
  <si>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</si>
  <si>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</si>
  <si>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</si>
  <si>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</si>
  <si>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</si>
  <si>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</si>
  <si>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</si>
  <si>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</si>
  <si>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</si>
  <si>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</si>
  <si>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</si>
  <si>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</si>
  <si>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</si>
  <si>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</si>
  <si>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</si>
  <si>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</si>
  <si>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</si>
  <si>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</si>
  <si>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</si>
  <si>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</si>
  <si>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</si>
  <si>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</si>
  <si>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</si>
  <si>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</si>
  <si>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</si>
  <si>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</si>
  <si>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</si>
  <si>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</si>
  <si>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</si>
  <si>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</si>
  <si>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</si>
  <si>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</si>
  <si>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</si>
  <si>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</si>
  <si>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</si>
  <si>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</si>
  <si>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</si>
  <si>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</si>
  <si>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</si>
  <si>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</si>
  <si>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</si>
  <si>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</si>
  <si>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</si>
  <si>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</si>
  <si>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</si>
  <si>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</si>
  <si>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</si>
  <si>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</si>
  <si>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</si>
  <si>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</si>
  <si>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</si>
  <si>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</si>
  <si>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</si>
  <si>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</si>
  <si>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</si>
  <si>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</si>
  <si>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</si>
  <si>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</si>
  <si>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</si>
  <si>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</si>
  <si>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</si>
  <si>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</si>
  <si>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</si>
  <si>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</si>
  <si>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</si>
  <si>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</si>
  <si>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</si>
  <si>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</si>
  <si>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</si>
  <si>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</si>
  <si>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</si>
  <si>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</si>
  <si>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</si>
  <si>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</si>
  <si>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</si>
  <si>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</si>
  <si>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</si>
  <si>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</si>
  <si>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</si>
  <si>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</si>
  <si>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</si>
  <si>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</si>
  <si>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</si>
  <si>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</si>
  <si>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</si>
  <si>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</si>
  <si>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</si>
  <si>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</si>
  <si>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</si>
  <si>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</si>
  <si>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</si>
  <si>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</si>
  <si>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</si>
  <si>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</si>
  <si>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</si>
  <si>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</si>
  <si>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</si>
  <si>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</si>
  <si>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</si>
  <si>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</si>
  <si>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</si>
  <si>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</si>
  <si>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</si>
  <si>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</si>
  <si>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</si>
  <si>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</si>
  <si>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</si>
  <si>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</si>
  <si>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</si>
  <si>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</si>
  <si>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</si>
  <si>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</si>
  <si>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</si>
  <si>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</si>
  <si>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</si>
  <si>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</si>
  <si>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</si>
  <si>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</si>
  <si>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</si>
  <si>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</si>
  <si>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</si>
  <si>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</si>
  <si>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</si>
  <si>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</si>
  <si>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</si>
  <si>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</si>
  <si>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</si>
  <si>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</si>
  <si>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</si>
  <si>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</si>
  <si>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</si>
  <si>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</si>
  <si>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</si>
  <si>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</si>
  <si>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</si>
  <si>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</si>
  <si>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</si>
  <si>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</si>
  <si>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</si>
  <si>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</si>
  <si>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</si>
  <si>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</si>
  <si>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</si>
  <si>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</si>
  <si>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</si>
  <si>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</si>
  <si>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</si>
  <si>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</si>
  <si>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</si>
  <si>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</si>
  <si>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</si>
  <si>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</si>
  <si>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</si>
  <si>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</si>
  <si>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</si>
  <si>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</si>
  <si>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</si>
  <si>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</si>
  <si>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</si>
  <si>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</si>
  <si>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</si>
  <si>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</si>
  <si>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</si>
  <si>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</si>
  <si>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</si>
  <si>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</si>
  <si>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</si>
  <si>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</si>
  <si>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</si>
  <si>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</si>
  <si>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</si>
  <si>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</si>
  <si>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</si>
  <si>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</si>
  <si>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</si>
  <si>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</si>
  <si>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</si>
  <si>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</si>
  <si>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</si>
  <si>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</si>
  <si>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</si>
  <si>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</si>
  <si>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</si>
  <si>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</si>
  <si>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</si>
  <si>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</si>
  <si>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</si>
  <si>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</si>
  <si>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</si>
  <si>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</si>
  <si>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</si>
  <si>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</si>
  <si>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</si>
  <si>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</si>
  <si>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</si>
  <si>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</si>
  <si>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</si>
  <si>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</si>
  <si>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</si>
  <si>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</si>
  <si>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</si>
  <si>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</si>
  <si>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</si>
  <si>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</si>
  <si>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</si>
  <si>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</si>
  <si>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</si>
  <si>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</si>
  <si>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</si>
  <si>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</si>
  <si>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</si>
  <si>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</si>
  <si>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</si>
  <si>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</si>
  <si>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</si>
  <si>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</si>
  <si>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</si>
  <si>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</si>
  <si>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</si>
  <si>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</si>
  <si>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</si>
  <si>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</si>
  <si>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</si>
  <si>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</si>
  <si>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</si>
  <si>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</si>
  <si>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</si>
  <si>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</si>
  <si>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</si>
  <si>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</si>
  <si>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</si>
  <si>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</si>
  <si>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</si>
  <si>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</si>
  <si>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</si>
  <si>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</si>
  <si>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</si>
  <si>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</si>
  <si>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</si>
  <si>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</si>
  <si>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</si>
  <si>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</si>
  <si>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</si>
  <si>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</si>
  <si>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</si>
  <si>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</si>
  <si>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</si>
  <si>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</si>
  <si>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</si>
  <si>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</si>
  <si>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</si>
  <si>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</si>
  <si>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</si>
  <si>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</si>
  <si>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</si>
  <si>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</si>
  <si>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</si>
  <si>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</si>
  <si>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</si>
  <si>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</si>
  <si>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</si>
  <si>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</si>
  <si>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</si>
  <si>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</si>
  <si>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</si>
  <si>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</si>
  <si>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</si>
  <si>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</si>
  <si>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</si>
  <si>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</si>
  <si>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</si>
  <si>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</si>
  <si>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</si>
  <si>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</si>
  <si>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</si>
  <si>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</si>
  <si>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</si>
  <si>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</si>
  <si>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</si>
  <si>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</si>
  <si>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</si>
  <si>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</si>
  <si>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</si>
  <si>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</si>
  <si>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</si>
  <si>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</si>
  <si>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</si>
  <si>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</si>
  <si>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</si>
  <si>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</si>
  <si>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</si>
  <si>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</si>
  <si>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</si>
  <si>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</si>
  <si>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</si>
  <si>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</si>
  <si>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</si>
  <si>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</si>
  <si>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</si>
  <si>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</si>
  <si>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</si>
  <si>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</si>
  <si>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</si>
  <si>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</si>
  <si>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</si>
  <si>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</si>
  <si>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</si>
  <si>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</si>
  <si>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</si>
  <si>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</si>
  <si>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</si>
  <si>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</si>
  <si>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</si>
  <si>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</si>
  <si>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</si>
  <si>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</si>
  <si>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</si>
  <si>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</si>
  <si>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</si>
  <si>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</si>
  <si>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</si>
  <si>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</si>
  <si>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</si>
  <si>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</si>
  <si>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</si>
  <si>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</si>
  <si>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</si>
  <si>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</si>
  <si>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</si>
  <si>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</si>
  <si>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</si>
  <si>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</si>
  <si>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</si>
  <si>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</si>
  <si>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</si>
  <si>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</si>
  <si>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</si>
  <si>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</si>
  <si>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</si>
  <si>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</si>
  <si>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</si>
  <si>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</si>
  <si>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</si>
  <si>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</si>
  <si>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</si>
  <si>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</si>
  <si>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</si>
  <si>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</si>
  <si>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</si>
  <si>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</si>
  <si>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</si>
  <si>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</si>
  <si>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</si>
  <si>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</si>
  <si>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</si>
  <si>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</si>
  <si>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</si>
  <si>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</si>
  <si>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</si>
  <si>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</si>
  <si>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</si>
  <si>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</si>
  <si>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</si>
  <si>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</si>
  <si>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</si>
  <si>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</si>
  <si>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</si>
  <si>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</si>
  <si>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</si>
  <si>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</si>
  <si>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</si>
  <si>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</si>
  <si>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</si>
  <si>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</si>
  <si>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</si>
  <si>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</si>
  <si>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</si>
  <si>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</si>
  <si>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</si>
  <si>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</si>
  <si>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</si>
  <si>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</si>
  <si>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</si>
  <si>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</si>
  <si>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</si>
  <si>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</si>
  <si>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</si>
  <si>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</si>
  <si>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</si>
  <si>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</si>
  <si>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</si>
  <si>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</si>
  <si>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</si>
  <si>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</si>
  <si>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</si>
  <si>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</si>
  <si>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</si>
  <si>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</si>
  <si>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</si>
  <si>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</si>
  <si>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</si>
  <si>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</si>
  <si>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</si>
  <si>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</si>
  <si>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</si>
  <si>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</si>
  <si>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</si>
  <si>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</si>
  <si>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</si>
  <si>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</si>
  <si>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</si>
  <si>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</si>
  <si>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</si>
  <si>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</si>
  <si>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</si>
  <si>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</si>
  <si>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</si>
  <si>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</si>
  <si>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</si>
  <si>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</si>
  <si>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</si>
  <si>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</si>
  <si>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</si>
  <si>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</si>
  <si>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</si>
  <si>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</si>
  <si>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</si>
  <si>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</si>
  <si>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</si>
  <si>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</si>
  <si>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</si>
  <si>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</si>
  <si>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</si>
  <si>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</si>
  <si>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</si>
  <si>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</si>
  <si>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</si>
  <si>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</si>
  <si>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</si>
  <si>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</si>
  <si>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</si>
  <si>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</si>
  <si>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</si>
  <si>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</si>
  <si>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</si>
  <si>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</si>
  <si>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</si>
  <si>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</si>
  <si>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</si>
  <si>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</si>
  <si>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</si>
  <si>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</si>
  <si>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</si>
  <si>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</si>
  <si>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</si>
  <si>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</si>
  <si>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</si>
  <si>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</si>
  <si>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</si>
  <si>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</si>
  <si>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</si>
  <si>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</si>
  <si>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</si>
  <si>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</si>
  <si>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</si>
  <si>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</si>
  <si>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</si>
  <si>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</si>
  <si>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</si>
  <si>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</si>
  <si>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</si>
  <si>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</si>
  <si>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</si>
  <si>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</si>
  <si>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</si>
  <si>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</si>
  <si>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</si>
  <si>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</si>
  <si>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</si>
  <si>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</si>
  <si>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</si>
  <si>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</si>
  <si>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</si>
  <si>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</si>
  <si>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</si>
  <si>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</si>
  <si>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</si>
  <si>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</si>
  <si>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</si>
  <si>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</si>
  <si>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</si>
  <si>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</si>
  <si>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</si>
  <si>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</si>
  <si>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</si>
  <si>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</si>
  <si>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</si>
  <si>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</si>
  <si>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</si>
  <si>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</si>
  <si>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</si>
  <si>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</si>
  <si>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</si>
  <si>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</si>
  <si>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</si>
  <si>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</si>
  <si>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</si>
  <si>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</si>
  <si>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</si>
  <si>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</si>
  <si>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</si>
  <si>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</si>
  <si>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</si>
  <si>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</si>
  <si>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</si>
  <si>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</si>
  <si>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</si>
  <si>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</si>
  <si>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</si>
  <si>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</si>
  <si>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</si>
  <si>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</si>
  <si>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</si>
  <si>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</si>
  <si>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</si>
  <si>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</si>
  <si>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</si>
  <si>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</si>
  <si>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</si>
  <si>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</si>
  <si>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</si>
  <si>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</si>
  <si>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</si>
  <si>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</si>
  <si>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</si>
  <si>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</si>
  <si>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</si>
  <si>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</si>
  <si>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</si>
  <si>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</si>
  <si>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</si>
  <si>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</si>
  <si>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</si>
  <si>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</si>
  <si>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</si>
  <si>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</si>
  <si>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</si>
  <si>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</si>
  <si>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</si>
  <si>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</si>
  <si>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</si>
  <si>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</si>
  <si>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</si>
  <si>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</si>
  <si>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</si>
  <si>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</si>
  <si>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</si>
  <si>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</si>
  <si>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</si>
  <si>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</si>
  <si>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</si>
  <si>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</si>
  <si>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</si>
  <si>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</si>
  <si>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</si>
  <si>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</si>
  <si>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</si>
  <si>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</si>
  <si>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</si>
  <si>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</si>
  <si>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</si>
  <si>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</si>
  <si>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</si>
  <si>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</si>
  <si>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</si>
  <si>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</si>
  <si>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</si>
  <si>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</si>
  <si>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</si>
  <si>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</si>
  <si>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</si>
  <si>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</si>
  <si>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</si>
  <si>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</si>
  <si>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</si>
  <si>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</si>
  <si>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</si>
  <si>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</si>
  <si>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</si>
  <si>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</si>
  <si>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</si>
  <si>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</si>
  <si>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</si>
  <si>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</si>
  <si>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</si>
  <si>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</si>
  <si>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</si>
  <si>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</si>
  <si>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</si>
  <si>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</si>
  <si>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</si>
  <si>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</si>
  <si>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</si>
  <si>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</si>
  <si>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</si>
  <si>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</si>
  <si>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</si>
  <si>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</si>
  <si>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</si>
  <si>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</si>
  <si>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</si>
  <si>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</si>
  <si>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</si>
  <si>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</si>
  <si>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</si>
  <si>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</si>
  <si>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</si>
  <si>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</si>
  <si>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</si>
  <si>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</si>
  <si>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</si>
  <si>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</si>
  <si>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</si>
  <si>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</si>
  <si>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</si>
  <si>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</si>
  <si>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</si>
  <si>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</si>
  <si>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</si>
  <si>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</si>
  <si>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</si>
  <si>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</si>
  <si>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</si>
  <si>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</si>
  <si>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</si>
  <si>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</si>
  <si>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</si>
  <si>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</si>
  <si>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</si>
  <si>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</si>
  <si>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</si>
  <si>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</si>
  <si>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</si>
  <si>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</si>
  <si>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</si>
  <si>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</si>
  <si>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</si>
  <si>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</si>
  <si>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</si>
  <si>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</si>
  <si>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</si>
  <si>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</si>
  <si>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</si>
  <si>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</si>
  <si>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</si>
  <si>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</si>
  <si>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</si>
  <si>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</si>
  <si>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</si>
  <si>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</si>
  <si>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</si>
  <si>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</si>
  <si>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</si>
  <si>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</si>
  <si>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</si>
  <si>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</si>
  <si>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</si>
  <si>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</si>
  <si>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</si>
  <si>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</si>
  <si>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</si>
  <si>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</si>
  <si>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</si>
  <si>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</si>
  <si>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</si>
  <si>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</si>
  <si>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</si>
  <si>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</si>
  <si>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</si>
  <si>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</si>
  <si>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</si>
  <si>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</si>
  <si>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</si>
  <si>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</si>
  <si>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</si>
  <si>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</si>
  <si>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</si>
  <si>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</si>
  <si>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</si>
  <si>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</si>
  <si>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</si>
  <si>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</si>
  <si>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</si>
  <si>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</si>
  <si>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</si>
  <si>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</si>
  <si>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</si>
  <si>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</si>
  <si>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</si>
  <si>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</si>
  <si>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</si>
  <si>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</si>
  <si>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</si>
  <si>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</si>
  <si>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</si>
  <si>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</si>
  <si>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</si>
  <si>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</si>
  <si>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</si>
  <si>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</si>
  <si>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</si>
  <si>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</si>
  <si>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</si>
  <si>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</si>
  <si>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</si>
  <si>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</si>
  <si>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</si>
  <si>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</si>
  <si>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</si>
  <si>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</si>
  <si>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</si>
  <si>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</si>
  <si>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</si>
  <si>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</si>
  <si>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</si>
  <si>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</si>
  <si>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</si>
  <si>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</si>
  <si>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</si>
  <si>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</si>
  <si>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</si>
  <si>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</si>
  <si>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</si>
  <si>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</si>
  <si>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</si>
  <si>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</si>
  <si>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</si>
  <si>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</si>
  <si>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</si>
  <si>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</si>
  <si>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</si>
  <si>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</si>
  <si>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</si>
  <si>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</si>
  <si>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</si>
  <si>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</si>
  <si>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</si>
  <si>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</si>
  <si>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</si>
  <si>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</si>
  <si>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</si>
  <si>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</si>
  <si>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</si>
  <si>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</si>
  <si>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</si>
  <si>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</si>
  <si>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</si>
  <si>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</si>
  <si>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</si>
  <si>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</si>
  <si>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</si>
  <si>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</si>
  <si>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</si>
  <si>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</si>
  <si>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</si>
  <si>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</si>
  <si>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</si>
  <si>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</si>
  <si>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</si>
  <si>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</si>
  <si>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</si>
  <si>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</si>
  <si>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</si>
  <si>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</si>
  <si>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</si>
  <si>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</si>
  <si>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</si>
  <si>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</si>
  <si>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</si>
  <si>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</si>
  <si>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</si>
  <si>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</si>
  <si>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</si>
  <si>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</si>
  <si>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</si>
  <si>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</si>
  <si>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</si>
  <si>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</si>
  <si>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</si>
  <si>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</si>
  <si>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</si>
  <si>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</si>
  <si>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</si>
  <si>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</si>
  <si>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</si>
  <si>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</si>
  <si>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</si>
  <si>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</si>
  <si>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</si>
  <si>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</si>
  <si>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</si>
  <si>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</si>
  <si>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</si>
  <si>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</si>
  <si>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</si>
  <si>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</si>
  <si>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</si>
  <si>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</si>
  <si>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</si>
  <si>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</si>
  <si>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</si>
  <si>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</si>
  <si>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</si>
  <si>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</si>
  <si>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</si>
  <si>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</si>
  <si>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</si>
  <si>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</si>
  <si>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</si>
  <si>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</si>
  <si>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</si>
  <si>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</si>
  <si>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</si>
  <si>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</si>
  <si>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</si>
  <si>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</si>
  <si>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</si>
  <si>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</si>
  <si>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</si>
  <si>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</si>
  <si>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</si>
  <si>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</si>
  <si>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</si>
  <si>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</si>
  <si>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</si>
  <si>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</si>
  <si>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</si>
  <si>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</si>
  <si>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</si>
  <si>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</si>
  <si>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</si>
  <si>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</si>
  <si>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</si>
  <si>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</si>
  <si>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</si>
  <si>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</si>
  <si>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</si>
  <si>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</si>
  <si>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</si>
  <si>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</si>
  <si>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</si>
  <si>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</si>
  <si>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</si>
  <si>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</si>
  <si>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</si>
  <si>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</si>
  <si>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</si>
  <si>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</si>
  <si>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</si>
  <si>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</si>
  <si>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</si>
  <si>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</si>
  <si>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</si>
  <si>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</si>
  <si>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</si>
  <si>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</si>
  <si>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</si>
  <si>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</si>
  <si>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</si>
  <si>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</si>
  <si>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</si>
  <si>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</si>
  <si>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</si>
  <si>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</si>
  <si>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</si>
  <si>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</si>
  <si>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</si>
  <si>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</si>
  <si>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</si>
  <si>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</si>
  <si>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</si>
  <si>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</si>
  <si>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</si>
  <si>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</si>
  <si>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</si>
  <si>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</si>
  <si>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</si>
  <si>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</si>
  <si>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</si>
  <si>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</si>
  <si>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</si>
  <si>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</si>
  <si>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</si>
  <si>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</si>
  <si>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</si>
  <si>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</si>
  <si>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</si>
  <si>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</si>
  <si>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</si>
  <si>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</si>
  <si>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</si>
  <si>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</si>
  <si>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</si>
  <si>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</si>
  <si>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</si>
  <si>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</si>
  <si>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</si>
  <si>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</si>
  <si>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</si>
  <si>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</si>
  <si>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</si>
  <si>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</si>
  <si>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</si>
  <si>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</si>
  <si>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</si>
  <si>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</si>
  <si>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</si>
  <si>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</si>
  <si>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</si>
  <si>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</si>
  <si>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</si>
  <si>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</si>
  <si>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</si>
  <si>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</si>
  <si>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</si>
  <si>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</si>
  <si>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</si>
  <si>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</si>
  <si>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</si>
  <si>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</si>
  <si>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</si>
  <si>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</si>
  <si>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</si>
  <si>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</si>
  <si>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</si>
  <si>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</si>
  <si>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</si>
  <si>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</si>
  <si>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</si>
  <si>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</si>
  <si>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</si>
  <si>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</si>
  <si>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</si>
  <si>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</si>
  <si>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</si>
  <si>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</si>
  <si>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</si>
  <si>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</si>
  <si>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</si>
  <si>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</si>
  <si>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</si>
  <si>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</si>
  <si>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</si>
  <si>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</si>
  <si>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</si>
  <si>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</si>
  <si>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</si>
  <si>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</si>
  <si>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</si>
  <si>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</si>
  <si>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</si>
  <si>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</si>
  <si>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</si>
  <si>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</si>
  <si>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</si>
  <si>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</si>
  <si>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</si>
  <si>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</si>
  <si>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</si>
  <si>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</si>
  <si>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</si>
  <si>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</si>
  <si>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</si>
  <si>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</si>
  <si>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</si>
  <si>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</si>
  <si>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</si>
  <si>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</si>
  <si>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</si>
  <si>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</si>
  <si>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</si>
  <si>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</si>
  <si>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</si>
  <si>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</si>
  <si>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</si>
  <si>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</si>
  <si>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</si>
  <si>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</si>
  <si>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</si>
  <si>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</si>
  <si>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</si>
  <si>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</si>
  <si>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</si>
  <si>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</si>
  <si>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</si>
  <si>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</si>
  <si>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</si>
  <si>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</si>
  <si>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</si>
  <si>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</si>
  <si>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</si>
  <si>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</si>
  <si>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</si>
  <si>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</si>
  <si>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</si>
  <si>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</si>
  <si>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</si>
  <si>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</si>
  <si>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</si>
  <si>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</si>
  <si>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</si>
  <si>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</si>
  <si>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</si>
  <si>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</si>
  <si>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</si>
  <si>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</si>
  <si>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</si>
  <si>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</si>
  <si>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</si>
  <si>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</si>
  <si>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</si>
  <si>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</si>
  <si>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</si>
  <si>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</si>
  <si>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</si>
  <si>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</si>
  <si>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</si>
  <si>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</si>
  <si>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</si>
  <si>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</si>
  <si>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</si>
  <si>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</si>
  <si>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</si>
  <si>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</si>
  <si>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</si>
  <si>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</si>
  <si>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</si>
  <si>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</si>
  <si>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</si>
  <si>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</si>
  <si>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</si>
  <si>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</si>
  <si>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</si>
  <si>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</si>
  <si>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</si>
  <si>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</si>
  <si>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</si>
  <si>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</si>
  <si>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</si>
  <si>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</si>
  <si>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</si>
  <si>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</si>
  <si>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</si>
  <si>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</si>
  <si>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</si>
  <si>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</si>
  <si>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</si>
  <si>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</si>
  <si>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</si>
  <si>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</si>
  <si>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</si>
  <si>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</si>
  <si>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</si>
  <si>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</si>
  <si>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</si>
  <si>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</si>
  <si>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</si>
  <si>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</si>
  <si>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</si>
  <si>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</si>
  <si>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</si>
  <si>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</si>
  <si>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</si>
  <si>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</si>
  <si>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</si>
  <si>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</si>
  <si>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</si>
  <si>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</si>
  <si>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</si>
  <si>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</si>
  <si>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</si>
  <si>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</si>
  <si>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</si>
  <si>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</si>
  <si>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</si>
  <si>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</si>
  <si>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</si>
  <si>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</si>
  <si>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</si>
  <si>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</si>
  <si>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</si>
  <si>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</si>
  <si>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</si>
  <si>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</si>
  <si>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</si>
  <si>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</si>
  <si>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</si>
  <si>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</si>
  <si>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</si>
  <si>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</si>
  <si>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</si>
  <si>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</si>
  <si>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</si>
  <si>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</si>
  <si>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</si>
  <si>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</si>
  <si>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</si>
  <si>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</si>
  <si>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</si>
  <si>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</si>
  <si>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</si>
  <si>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</si>
  <si>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</si>
  <si>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</si>
  <si>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</si>
  <si>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</si>
  <si>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</si>
  <si>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</si>
  <si>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</si>
  <si>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</si>
  <si>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</si>
  <si>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</si>
  <si>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</si>
  <si>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</si>
  <si>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</si>
  <si>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</si>
  <si>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</si>
  <si>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</si>
  <si>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</si>
  <si>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</si>
  <si>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</si>
  <si>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</si>
  <si>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</si>
  <si>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</si>
  <si>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</si>
  <si>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</si>
  <si>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</si>
  <si>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</si>
  <si>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</si>
  <si>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</si>
  <si>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</si>
  <si>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</si>
  <si>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</si>
  <si>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</si>
  <si>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</si>
  <si>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</si>
  <si>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</si>
  <si>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</si>
  <si>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</si>
  <si>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</si>
  <si>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</si>
  <si>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</si>
  <si>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</si>
  <si>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</si>
  <si>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</si>
  <si>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</si>
  <si>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</si>
  <si>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</si>
  <si>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</si>
  <si>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</si>
  <si>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</si>
  <si>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</si>
  <si>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</si>
  <si>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</si>
  <si>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</si>
  <si>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</si>
  <si>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</si>
  <si>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</si>
  <si>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</si>
  <si>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</si>
  <si>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</si>
  <si>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</si>
  <si>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</si>
  <si>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</si>
  <si>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</si>
  <si>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</si>
  <si>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</si>
  <si>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</si>
  <si>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</si>
  <si>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</si>
  <si>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</si>
  <si>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</si>
  <si>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</si>
  <si>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</si>
  <si>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</si>
  <si>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</si>
  <si>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</si>
  <si>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</si>
  <si>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</si>
  <si>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</si>
  <si>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</si>
  <si>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</si>
  <si>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</si>
  <si>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</si>
  <si>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</si>
  <si>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</si>
  <si>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</si>
  <si>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</si>
  <si>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</si>
  <si>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</si>
  <si>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</si>
  <si>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</si>
  <si>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</si>
  <si>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</si>
  <si>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</si>
  <si>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</si>
  <si>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</si>
  <si>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</si>
  <si>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</si>
  <si>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</si>
  <si>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</si>
  <si>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</si>
  <si>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</si>
  <si>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</si>
  <si>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</si>
  <si>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</si>
  <si>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</si>
  <si>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</si>
  <si>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</si>
  <si>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</si>
  <si>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</si>
  <si>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</si>
  <si>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</si>
  <si>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</si>
  <si>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</si>
  <si>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</si>
  <si>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</si>
  <si>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</si>
  <si>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</si>
  <si>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</si>
  <si>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</si>
  <si>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</si>
  <si>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</si>
  <si>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</si>
  <si>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</si>
  <si>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</si>
  <si>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</si>
  <si>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</si>
  <si>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</si>
  <si>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</si>
  <si>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</si>
  <si>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</si>
  <si>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</si>
  <si>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</si>
  <si>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</si>
  <si>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</si>
  <si>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</si>
  <si>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</si>
  <si>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</si>
  <si>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</si>
  <si>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</si>
  <si>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</si>
  <si>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</si>
  <si>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</si>
  <si>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</si>
  <si>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</si>
  <si>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</si>
  <si>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</si>
  <si>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</si>
  <si>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</si>
  <si>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</si>
  <si>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</si>
  <si>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</si>
  <si>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</si>
  <si>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</si>
  <si>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</si>
  <si>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</si>
  <si>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</si>
  <si>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</si>
  <si>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</si>
  <si>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</si>
  <si>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</si>
  <si>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</si>
  <si>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</si>
  <si>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</si>
  <si>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</si>
  <si>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</si>
  <si>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</si>
  <si>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</si>
  <si>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</si>
  <si>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</si>
  <si>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</si>
  <si>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</si>
  <si>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</si>
  <si>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</si>
  <si>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</si>
  <si>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</si>
  <si>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</si>
  <si>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</si>
  <si>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</si>
  <si>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</si>
  <si>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</si>
  <si>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</si>
  <si>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</si>
  <si>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</si>
  <si>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</si>
  <si>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</si>
  <si>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</si>
  <si>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</si>
  <si>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</si>
  <si>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</si>
  <si>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</si>
  <si>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</si>
  <si>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</si>
  <si>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</si>
  <si>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</si>
  <si>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</si>
  <si>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</si>
  <si>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</si>
  <si>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</si>
  <si>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</si>
  <si>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</si>
  <si>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</si>
  <si>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</si>
  <si>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</si>
  <si>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</si>
  <si>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</si>
  <si>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</si>
  <si>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</si>
  <si>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</si>
  <si>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</si>
  <si>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</si>
  <si>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</si>
  <si>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</si>
  <si>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</si>
  <si>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</si>
  <si>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</si>
  <si>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</si>
  <si>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</si>
  <si>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</si>
  <si>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</si>
  <si>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</si>
  <si>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</si>
  <si>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</si>
  <si>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</si>
  <si>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</si>
  <si>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</si>
  <si>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</si>
  <si>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</si>
  <si>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</si>
  <si>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</si>
  <si>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</si>
  <si>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</si>
  <si>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</si>
  <si>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</si>
  <si>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</si>
  <si>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</si>
  <si>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</si>
  <si>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</si>
  <si>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</si>
  <si>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</si>
  <si>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</si>
  <si>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</si>
  <si>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</si>
  <si>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</si>
  <si>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</si>
  <si>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</si>
  <si>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</si>
  <si>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</si>
  <si>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</si>
  <si>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</si>
  <si>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</si>
  <si>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</si>
  <si>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</si>
  <si>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</si>
  <si>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</si>
  <si>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</si>
  <si>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</si>
  <si>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</si>
  <si>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</si>
  <si>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</si>
  <si>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</si>
  <si>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</si>
  <si>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</si>
  <si>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</si>
  <si>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</si>
  <si>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</si>
  <si>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</si>
  <si>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</si>
  <si>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</si>
  <si>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</si>
  <si>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</si>
  <si>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</si>
  <si>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</si>
  <si>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</si>
  <si>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</si>
  <si>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</si>
  <si>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</si>
  <si>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</si>
  <si>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</si>
  <si>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</si>
  <si>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</si>
  <si>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</si>
  <si>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</si>
  <si>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</si>
  <si>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</si>
  <si>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</si>
  <si>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</si>
  <si>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</si>
  <si>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</si>
  <si>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</si>
  <si>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</si>
  <si>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</si>
  <si>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</si>
  <si>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</si>
  <si>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</si>
  <si>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</si>
  <si>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</si>
  <si>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</si>
  <si>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</si>
  <si>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</si>
  <si>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</si>
  <si>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</si>
  <si>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</si>
  <si>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</si>
  <si>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</si>
  <si>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</si>
  <si>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</si>
  <si>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</si>
  <si>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</si>
  <si>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</si>
  <si>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</si>
  <si>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</si>
  <si>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</si>
  <si>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</si>
  <si>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</si>
  <si>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</si>
  <si>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</si>
  <si>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</si>
  <si>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</si>
  <si>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</si>
  <si>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</si>
  <si>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</si>
  <si>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</si>
  <si>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</si>
  <si>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</si>
  <si>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</si>
  <si>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</si>
  <si>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</si>
  <si>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</si>
  <si>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</si>
  <si>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</si>
  <si>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</si>
  <si>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</si>
  <si>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</si>
  <si>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</si>
  <si>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</si>
  <si>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</si>
  <si>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</si>
  <si>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</si>
  <si>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</si>
  <si>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</si>
  <si>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</si>
  <si>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</si>
  <si>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</si>
  <si>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</si>
  <si>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</si>
  <si>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</si>
  <si>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</si>
  <si>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</si>
  <si>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</si>
  <si>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</si>
  <si>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</si>
  <si>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</si>
  <si>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</si>
  <si>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</si>
  <si>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</si>
  <si>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</si>
  <si>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</si>
  <si>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</si>
  <si>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</si>
  <si>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</si>
  <si>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</si>
  <si>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</si>
  <si>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</si>
  <si>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</si>
  <si>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</si>
  <si>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</si>
  <si>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</si>
  <si>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</si>
  <si>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</si>
  <si>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</si>
  <si>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</si>
  <si>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</si>
  <si>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</si>
  <si>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</si>
  <si>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</si>
  <si>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</si>
  <si>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</si>
  <si>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</si>
  <si>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</si>
  <si>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</si>
  <si>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</si>
  <si>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</si>
  <si>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</si>
  <si>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</si>
  <si>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</si>
  <si>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</si>
  <si>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</si>
  <si>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</si>
  <si>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</si>
  <si>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</si>
  <si>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</si>
  <si>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</si>
  <si>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</si>
  <si>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</si>
  <si>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</si>
  <si>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</si>
  <si>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</si>
  <si>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</si>
  <si>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</si>
  <si>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</si>
  <si>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</si>
  <si>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</si>
  <si>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</si>
  <si>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</si>
  <si>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</si>
  <si>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</si>
  <si>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</si>
  <si>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</si>
  <si>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</si>
  <si>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</si>
  <si>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</si>
  <si>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</si>
  <si>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</si>
  <si>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</si>
  <si>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</si>
  <si>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</si>
  <si>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</si>
  <si>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</si>
  <si>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</si>
  <si>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</si>
  <si>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</si>
  <si>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</si>
  <si>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</si>
  <si>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</si>
  <si>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</si>
  <si>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</si>
  <si>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</si>
  <si>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</si>
  <si>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</si>
  <si>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</si>
  <si>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</si>
  <si>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</si>
  <si>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</si>
  <si>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</si>
  <si>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</si>
  <si>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</si>
  <si>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</si>
  <si>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</si>
  <si>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</si>
  <si>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</si>
  <si>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</si>
  <si>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</si>
  <si>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</si>
  <si>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</si>
  <si>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</si>
  <si>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</si>
  <si>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</si>
  <si>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</si>
  <si>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</si>
  <si>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</si>
  <si>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</si>
  <si>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</si>
  <si>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</si>
  <si>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</si>
  <si>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</si>
  <si>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</si>
  <si>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</si>
  <si>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</si>
  <si>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</si>
  <si>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</si>
  <si>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</si>
  <si>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</si>
  <si>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</si>
  <si>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</si>
  <si>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</si>
  <si>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</si>
  <si>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</si>
  <si>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</si>
  <si>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</si>
  <si>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</si>
  <si>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</si>
  <si>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</si>
  <si>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</si>
  <si>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</si>
  <si>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</si>
  <si>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</si>
  <si>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</si>
  <si>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</si>
  <si>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</si>
  <si>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</si>
  <si>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</si>
  <si>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</si>
  <si>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</si>
  <si>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</si>
  <si>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</si>
  <si>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</si>
  <si>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</si>
  <si>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</si>
  <si>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</si>
  <si>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</si>
  <si>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</si>
  <si>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</si>
  <si>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</si>
  <si>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</si>
  <si>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</si>
  <si>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</si>
  <si>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</si>
  <si>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</si>
  <si>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</si>
  <si>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</si>
  <si>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</si>
  <si>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</si>
  <si>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</si>
  <si>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</si>
  <si>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</si>
  <si>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</si>
  <si>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</si>
  <si>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</si>
  <si>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</si>
  <si>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</si>
  <si>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</si>
  <si>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</si>
  <si>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</si>
  <si>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</si>
  <si>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</si>
  <si>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</si>
  <si>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</si>
  <si>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</si>
  <si>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</si>
  <si>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</si>
  <si>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</si>
  <si>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</si>
  <si>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</si>
  <si>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</si>
  <si>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</si>
  <si>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</si>
  <si>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</si>
  <si>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</si>
  <si>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</si>
  <si>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</si>
  <si>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</si>
  <si>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</si>
  <si>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</si>
  <si>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</si>
  <si>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</si>
  <si>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</si>
  <si>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</si>
  <si>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</si>
  <si>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</si>
  <si>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</si>
  <si>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</si>
  <si>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</si>
  <si>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</si>
  <si>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</si>
  <si>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</si>
  <si>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</si>
  <si>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</si>
  <si>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</si>
  <si>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</si>
  <si>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</si>
  <si>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</si>
  <si>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</si>
  <si>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</si>
  <si>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</si>
  <si>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</si>
  <si>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</si>
  <si>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</si>
  <si>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</si>
  <si>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</si>
  <si>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</si>
  <si>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</si>
  <si>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</si>
  <si>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</si>
  <si>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</si>
  <si>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</si>
  <si>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</si>
  <si>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</si>
  <si>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</si>
  <si>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</si>
  <si>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</si>
  <si>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</si>
  <si>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</si>
  <si>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</si>
  <si>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</si>
  <si>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</si>
  <si>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</si>
  <si>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</si>
  <si>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</si>
  <si>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</si>
  <si>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</si>
  <si>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</si>
  <si>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</si>
  <si>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</si>
  <si>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</si>
  <si>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</si>
  <si>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</si>
  <si>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</si>
  <si>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</si>
  <si>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</si>
  <si>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</si>
  <si>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</si>
  <si>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</si>
  <si>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</si>
  <si>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</si>
  <si>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</si>
  <si>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</si>
  <si>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</si>
  <si>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</si>
  <si>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</si>
  <si>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</si>
  <si>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</si>
  <si>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</si>
  <si>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</si>
  <si>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</si>
  <si>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</si>
  <si>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</si>
  <si>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</si>
  <si>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</si>
  <si>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</si>
  <si>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</si>
  <si>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</si>
  <si>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</si>
  <si>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</si>
  <si>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</si>
  <si>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</si>
  <si>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</si>
  <si>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</si>
  <si>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</si>
  <si>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</si>
  <si>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</si>
  <si>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</si>
  <si>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</si>
  <si>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</si>
  <si>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</si>
  <si>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</si>
  <si>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</si>
  <si>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</si>
  <si>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</si>
  <si>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</si>
  <si>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</si>
  <si>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</si>
  <si>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</si>
  <si>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</si>
  <si>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</si>
  <si>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</si>
  <si>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</si>
  <si>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</si>
  <si>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</si>
  <si>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</si>
  <si>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</si>
  <si>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</si>
  <si>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</si>
  <si>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</si>
  <si>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</si>
  <si>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</si>
  <si>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</si>
  <si>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</si>
  <si>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</si>
  <si>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</si>
  <si>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</si>
  <si>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</si>
  <si>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</si>
  <si>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</si>
  <si>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</si>
  <si>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</si>
  <si>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</si>
  <si>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</si>
  <si>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</si>
  <si>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</si>
  <si>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</si>
  <si>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</si>
  <si>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</si>
  <si>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</si>
  <si>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</si>
  <si>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</si>
  <si>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</si>
  <si>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</si>
  <si>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</si>
  <si>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</si>
  <si>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</si>
  <si>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</si>
  <si>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</si>
  <si>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</si>
  <si>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</si>
  <si>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</si>
  <si>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</si>
  <si>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</si>
  <si>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</si>
  <si>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</si>
  <si>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</si>
  <si>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</si>
  <si>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</si>
  <si>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</si>
  <si>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</si>
  <si>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</si>
  <si>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</si>
  <si>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</si>
  <si>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</si>
  <si>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</si>
  <si>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</si>
  <si>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</si>
  <si>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</si>
  <si>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</si>
  <si>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</si>
  <si>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</si>
  <si>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</si>
  <si>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</si>
  <si>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</si>
  <si>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</si>
  <si>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</si>
  <si>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</si>
  <si>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</si>
  <si>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</si>
  <si>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</si>
  <si>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</si>
  <si>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</si>
  <si>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</si>
  <si>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</si>
  <si>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</si>
  <si>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</si>
  <si>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</si>
  <si>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</si>
  <si>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</si>
  <si>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</si>
  <si>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</si>
  <si>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</si>
  <si>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</si>
  <si>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</si>
  <si>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</si>
  <si>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</si>
  <si>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</si>
  <si>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</si>
  <si>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</si>
  <si>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</si>
  <si>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</si>
  <si>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</si>
  <si>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</si>
  <si>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</si>
  <si>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</si>
  <si>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</si>
  <si>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</si>
  <si>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</si>
  <si>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</si>
  <si>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</si>
  <si>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</si>
  <si>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</si>
  <si>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</si>
  <si>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</si>
  <si>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</si>
  <si>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</si>
  <si>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</si>
  <si>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</si>
  <si>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</si>
  <si>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</si>
  <si>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</si>
  <si>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</si>
  <si>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</si>
  <si>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</si>
  <si>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</si>
  <si>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</si>
  <si>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</si>
  <si>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</si>
  <si>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</si>
  <si>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</si>
  <si>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</si>
  <si>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</si>
  <si>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</si>
  <si>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</si>
  <si>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</si>
  <si>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</si>
  <si>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</si>
  <si>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</si>
  <si>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</si>
  <si>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</si>
  <si>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</si>
  <si>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</si>
  <si>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</si>
  <si>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</si>
  <si>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</si>
  <si>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</si>
  <si>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</si>
  <si>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</si>
  <si>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</si>
  <si>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</si>
  <si>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</si>
  <si>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</si>
  <si>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</si>
  <si>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</si>
  <si>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</si>
  <si>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</si>
  <si>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</si>
  <si>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</si>
  <si>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</si>
  <si>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</si>
  <si>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</si>
  <si>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</si>
  <si>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</si>
  <si>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</si>
  <si>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</si>
  <si>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</si>
  <si>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</si>
  <si>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</si>
  <si>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</si>
  <si>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</si>
  <si>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</si>
  <si>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</si>
  <si>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</si>
  <si>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</si>
  <si>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</si>
  <si>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</si>
  <si>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</si>
  <si>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</si>
  <si>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</si>
  <si>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</si>
  <si>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</si>
  <si>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</si>
  <si>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</si>
  <si>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</si>
  <si>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</si>
  <si>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</si>
  <si>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</si>
  <si>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</si>
  <si>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</si>
  <si>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</si>
  <si>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</si>
  <si>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</si>
  <si>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</si>
  <si>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</si>
  <si>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</si>
  <si>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</si>
  <si>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</si>
  <si>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</si>
  <si>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</si>
  <si>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</si>
  <si>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</si>
  <si>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</si>
  <si>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</si>
  <si>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</si>
  <si>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</si>
  <si>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</si>
  <si>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</si>
  <si>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</si>
  <si>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</si>
  <si>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</si>
  <si>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</si>
  <si>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</si>
  <si>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</si>
  <si>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</si>
  <si>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</si>
  <si>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</si>
  <si>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</si>
  <si>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</si>
  <si>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</si>
  <si>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</si>
  <si>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</si>
  <si>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</si>
  <si>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</si>
  <si>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</si>
  <si>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</si>
  <si>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</si>
  <si>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</si>
  <si>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</si>
  <si>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</si>
  <si>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</si>
  <si>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</si>
  <si>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</si>
  <si>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</si>
  <si>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</si>
  <si>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</si>
  <si>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</si>
  <si>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</si>
  <si>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</si>
  <si>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</si>
  <si>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</si>
  <si>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</si>
  <si>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</si>
  <si>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</si>
  <si>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</si>
  <si>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</si>
  <si>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</si>
  <si>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</si>
  <si>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</si>
  <si>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</si>
  <si>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</si>
  <si>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</si>
  <si>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</si>
  <si>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</si>
  <si>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</si>
  <si>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</si>
  <si>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</si>
  <si>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</si>
  <si>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</si>
  <si>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</si>
  <si>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</si>
  <si>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</si>
  <si>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</si>
  <si>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</si>
  <si>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</si>
  <si>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</si>
  <si>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</si>
  <si>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</si>
  <si>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</si>
  <si>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</si>
  <si>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</si>
  <si>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</si>
  <si>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</si>
  <si>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</si>
  <si>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</si>
  <si>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</si>
  <si>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</si>
  <si>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</si>
  <si>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</si>
  <si>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</si>
  <si>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</si>
  <si>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</si>
  <si>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</si>
  <si>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</si>
  <si>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</si>
  <si>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</si>
  <si>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</si>
  <si>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</si>
  <si>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</si>
  <si>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</si>
  <si>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</si>
  <si>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</si>
  <si>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</si>
  <si>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</si>
  <si>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</si>
  <si>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</si>
  <si>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</si>
  <si>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</si>
  <si>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</si>
  <si>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</si>
  <si>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</si>
  <si>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</si>
  <si>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</si>
  <si>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</si>
  <si>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</si>
  <si>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</si>
  <si>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</si>
  <si>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</si>
  <si>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</si>
  <si>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</si>
  <si>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</si>
  <si>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</si>
  <si>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</si>
  <si>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</si>
  <si>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</si>
  <si>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</si>
  <si>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</si>
  <si>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</si>
  <si>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</si>
  <si>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</si>
  <si>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</si>
  <si>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</si>
  <si>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</si>
  <si>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</si>
  <si>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</si>
  <si>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</si>
  <si>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</si>
  <si>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</si>
  <si>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</si>
  <si>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</si>
  <si>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</si>
  <si>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</si>
  <si>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</si>
  <si>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</si>
  <si>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</si>
  <si>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</si>
  <si>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</si>
  <si>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</si>
  <si>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</si>
  <si>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</si>
  <si>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</si>
  <si>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</si>
  <si>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</si>
  <si>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</si>
  <si>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</si>
  <si>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</si>
  <si>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</si>
  <si>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</si>
  <si>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</si>
  <si>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</si>
  <si>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</si>
  <si>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</si>
  <si>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</si>
  <si>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</si>
  <si>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</si>
  <si>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</si>
  <si>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</si>
  <si>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</si>
  <si>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</si>
  <si>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</si>
  <si>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</si>
  <si>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</si>
  <si>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</si>
  <si>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</si>
  <si>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</si>
  <si>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</si>
  <si>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</si>
  <si>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</si>
  <si>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</si>
  <si>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</si>
  <si>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</si>
  <si>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</si>
  <si>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</si>
  <si>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</si>
  <si>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</si>
  <si>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</si>
  <si>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</si>
  <si>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</si>
  <si>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</si>
  <si>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</si>
  <si>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</si>
  <si>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</si>
  <si>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</si>
  <si>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</si>
  <si>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</si>
  <si>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</si>
  <si>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</si>
  <si>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</si>
  <si>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</si>
  <si>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</si>
  <si>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</si>
  <si>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</si>
  <si>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</si>
  <si>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</si>
  <si>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</si>
  <si>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</si>
  <si>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</si>
  <si>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</si>
  <si>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</si>
  <si>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</si>
  <si>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</si>
  <si>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</si>
  <si>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</si>
  <si>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</si>
  <si>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</si>
  <si>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</si>
  <si>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</si>
  <si>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</si>
  <si>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</si>
  <si>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</si>
  <si>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</si>
  <si>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</si>
  <si>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</si>
  <si>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</si>
  <si>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</si>
  <si>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</si>
  <si>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</si>
  <si>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</si>
  <si>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</si>
  <si>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</si>
  <si>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</si>
  <si>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</si>
  <si>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</si>
  <si>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</si>
  <si>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</si>
  <si>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</si>
  <si>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</si>
  <si>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</si>
  <si>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</si>
  <si>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</si>
  <si>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</si>
  <si>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</si>
  <si>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</si>
  <si>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</si>
  <si>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</si>
  <si>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</si>
  <si>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</si>
  <si>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</si>
  <si>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</si>
  <si>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</si>
  <si>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</si>
  <si>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</si>
  <si>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</si>
  <si>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</si>
  <si>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</si>
  <si>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</si>
  <si>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</si>
  <si>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</si>
  <si>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</si>
  <si>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</si>
  <si>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</si>
  <si>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</si>
  <si>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</si>
  <si>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</si>
  <si>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</si>
  <si>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</si>
  <si>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</si>
  <si>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</si>
  <si>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</si>
  <si>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</si>
  <si>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</si>
  <si>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</si>
  <si>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</si>
  <si>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</si>
  <si>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</si>
  <si>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</si>
  <si>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</si>
  <si>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</si>
  <si>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</si>
  <si>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</si>
  <si>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</si>
  <si>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</si>
  <si>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</si>
  <si>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</si>
  <si>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</si>
  <si>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</si>
  <si>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</si>
  <si>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</si>
  <si>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</si>
  <si>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</si>
  <si>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</si>
  <si>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</si>
  <si>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</si>
  <si>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</si>
  <si>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</si>
  <si>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</si>
  <si>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</si>
  <si>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</si>
  <si>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</si>
  <si>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</si>
  <si>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</si>
  <si>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</si>
  <si>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</si>
  <si>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</si>
  <si>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</si>
  <si>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</si>
  <si>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</si>
  <si>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</si>
  <si>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</si>
  <si>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</si>
  <si>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</si>
  <si>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</si>
  <si>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</si>
  <si>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</si>
  <si>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</si>
  <si>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</si>
  <si>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</si>
  <si>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</si>
  <si>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</si>
  <si>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</si>
  <si>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</si>
  <si>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</si>
  <si>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</si>
  <si>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</si>
  <si>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</si>
  <si>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</si>
  <si>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</si>
  <si>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</si>
  <si>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</si>
  <si>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</si>
  <si>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</si>
  <si>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</si>
  <si>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</si>
  <si>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</si>
  <si>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</si>
  <si>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</si>
  <si>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</si>
  <si>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</si>
  <si>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</si>
  <si>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</si>
  <si>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</si>
  <si>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</si>
  <si>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</si>
  <si>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</si>
  <si>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</si>
  <si>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</si>
  <si>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</si>
  <si>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</si>
  <si>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</si>
  <si>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</si>
  <si>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</si>
  <si>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</si>
  <si>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</si>
  <si>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</si>
  <si>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</si>
  <si>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</si>
  <si>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</si>
  <si>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</si>
  <si>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</si>
  <si>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</si>
  <si>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</si>
  <si>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</si>
  <si>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</si>
  <si>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</si>
  <si>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</si>
  <si>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</si>
  <si>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</si>
  <si>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</si>
  <si>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</si>
  <si>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</si>
  <si>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</si>
  <si>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</si>
  <si>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</si>
  <si>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</si>
  <si>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</si>
  <si>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</si>
  <si>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</si>
  <si>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</si>
  <si>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</si>
  <si>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</si>
  <si>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</si>
  <si>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</si>
  <si>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</si>
  <si>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</si>
  <si>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</si>
  <si>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</si>
  <si>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</si>
  <si>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</si>
  <si>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</si>
  <si>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</si>
  <si>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</si>
  <si>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</si>
  <si>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</si>
  <si>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</si>
  <si>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</si>
  <si>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</si>
  <si>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</si>
  <si>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</si>
  <si>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</si>
  <si>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</si>
  <si>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</si>
  <si>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</si>
  <si>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</si>
  <si>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</si>
  <si>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</si>
  <si>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</si>
  <si>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</si>
  <si>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</si>
  <si>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</si>
  <si>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</si>
  <si>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</si>
  <si>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</si>
  <si>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</si>
  <si>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</si>
  <si>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</si>
  <si>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</si>
  <si>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</si>
  <si>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</si>
  <si>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</si>
  <si>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</si>
  <si>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</si>
  <si>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</si>
  <si>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</si>
  <si>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</si>
  <si>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</si>
  <si>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</si>
  <si>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</si>
  <si>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</si>
  <si>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</si>
  <si>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</si>
  <si>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</si>
  <si>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</si>
  <si>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</si>
  <si>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</si>
  <si>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</si>
  <si>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</si>
  <si>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</si>
  <si>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</si>
  <si>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</si>
  <si>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</si>
  <si>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</si>
  <si>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</si>
  <si>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</si>
  <si>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</si>
  <si>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</si>
  <si>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</si>
  <si>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</si>
  <si>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</si>
  <si>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</si>
  <si>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</si>
  <si>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</si>
  <si>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</si>
  <si>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</si>
  <si>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</si>
  <si>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</si>
  <si>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</si>
  <si>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</si>
  <si>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</si>
  <si>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</si>
  <si>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</si>
  <si>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</si>
  <si>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</si>
  <si>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</si>
  <si>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</si>
  <si>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</si>
  <si>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</si>
  <si>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</si>
  <si>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</si>
  <si>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</si>
  <si>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</si>
  <si>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</si>
  <si>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</si>
  <si>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</si>
  <si>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</si>
  <si>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</si>
  <si>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</si>
  <si>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</si>
  <si>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</si>
  <si>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</si>
  <si>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</si>
  <si>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</si>
  <si>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</si>
  <si>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</si>
  <si>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</si>
  <si>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</si>
  <si>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</si>
  <si>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</si>
  <si>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</si>
  <si>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</si>
  <si>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</si>
  <si>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</si>
  <si>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</si>
  <si>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</si>
  <si>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</si>
  <si>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</si>
  <si>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</si>
  <si>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</si>
  <si>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</si>
  <si>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</si>
  <si>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</si>
  <si>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</si>
  <si>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</si>
  <si>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</si>
  <si>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</si>
  <si>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</si>
  <si>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</si>
  <si>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</si>
  <si>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</si>
  <si>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</si>
  <si>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</si>
  <si>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</si>
  <si>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</si>
  <si>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</si>
  <si>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</si>
  <si>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</si>
  <si>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</si>
  <si>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</si>
  <si>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</si>
  <si>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</si>
  <si>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</si>
  <si>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</si>
  <si>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</si>
  <si>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</si>
  <si>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</si>
  <si>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</si>
  <si>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</si>
  <si>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</si>
  <si>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</si>
  <si>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</si>
  <si>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</si>
  <si>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</si>
  <si>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</si>
  <si>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</si>
  <si>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</si>
  <si>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</si>
  <si>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</si>
  <si>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</si>
  <si>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</si>
  <si>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</si>
  <si>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</si>
  <si>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</si>
  <si>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</si>
  <si>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</si>
  <si>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</si>
  <si>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</si>
  <si>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</si>
  <si>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</si>
  <si>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</si>
  <si>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</si>
  <si>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</si>
  <si>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</si>
  <si>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</si>
  <si>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</si>
  <si>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</si>
  <si>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</si>
  <si>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</si>
  <si>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</si>
  <si>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</si>
  <si>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</si>
  <si>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</si>
  <si>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</si>
  <si>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</si>
  <si>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</si>
  <si>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</si>
  <si>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</si>
  <si>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</si>
  <si>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</si>
  <si>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</si>
  <si>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</si>
  <si>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</si>
  <si>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</si>
  <si>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</si>
  <si>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</si>
  <si>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</si>
  <si>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</si>
  <si>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</si>
  <si>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</si>
  <si>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</si>
  <si>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</si>
  <si>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</si>
  <si>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</si>
  <si>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</si>
  <si>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</si>
  <si>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</si>
  <si>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</si>
  <si>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</si>
  <si>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</si>
  <si>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</si>
  <si>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</si>
  <si>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</si>
  <si>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</si>
  <si>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</si>
  <si>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</si>
  <si>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</si>
  <si>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</si>
  <si>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</si>
  <si>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</si>
  <si>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</si>
  <si>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</si>
  <si>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</si>
  <si>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</si>
  <si>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</si>
  <si>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</si>
  <si>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</si>
  <si>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</si>
  <si>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</si>
  <si>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</si>
  <si>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</si>
  <si>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</si>
  <si>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</si>
  <si>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</si>
  <si>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</si>
  <si>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</si>
  <si>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</si>
  <si>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</si>
  <si>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</si>
  <si>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</si>
  <si>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</si>
  <si>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</si>
  <si>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</si>
  <si>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</si>
  <si>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</si>
  <si>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</si>
  <si>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</si>
  <si>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</si>
  <si>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</si>
  <si>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</si>
  <si>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</si>
  <si>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</si>
  <si>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</si>
  <si>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</si>
  <si>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</si>
  <si>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</si>
  <si>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</si>
  <si>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</si>
  <si>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</si>
  <si>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</si>
  <si>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</si>
  <si>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</si>
  <si>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</si>
  <si>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</si>
  <si>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</si>
  <si>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</si>
  <si>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</si>
  <si>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</si>
  <si>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</si>
  <si>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</si>
  <si>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</si>
  <si>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</si>
  <si>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</si>
  <si>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</si>
  <si>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</si>
  <si>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</si>
  <si>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</si>
  <si>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</si>
  <si>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</si>
  <si>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</si>
  <si>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</si>
  <si>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</si>
  <si>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</si>
  <si>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</si>
  <si>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</si>
  <si>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</si>
  <si>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</si>
  <si>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</si>
  <si>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</si>
  <si>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</si>
  <si>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</si>
  <si>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</si>
  <si>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</si>
  <si>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</si>
  <si>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</si>
  <si>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</si>
  <si>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</si>
  <si>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</si>
  <si>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</si>
  <si>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</si>
  <si>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</si>
  <si>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</si>
  <si>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</si>
  <si>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</si>
  <si>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</si>
  <si>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</si>
  <si>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</si>
  <si>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</si>
  <si>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</si>
  <si>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</si>
  <si>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</si>
  <si>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</si>
  <si>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</si>
  <si>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</si>
  <si>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</si>
  <si>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</si>
  <si>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</si>
  <si>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</si>
  <si>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</si>
  <si>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</si>
  <si>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</si>
  <si>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</si>
  <si>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</si>
  <si>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</si>
  <si>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</si>
  <si>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</si>
  <si>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</si>
  <si>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</si>
  <si>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</si>
  <si>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</si>
  <si>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</si>
  <si>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</si>
  <si>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</si>
  <si>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</si>
  <si>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</si>
  <si>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</si>
  <si>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</si>
  <si>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</si>
  <si>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</si>
  <si>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</si>
  <si>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</si>
  <si>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</si>
  <si>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</si>
  <si>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</si>
  <si>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</si>
  <si>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</si>
  <si>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</si>
  <si>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</si>
  <si>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</si>
  <si>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</si>
  <si>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</si>
  <si>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</si>
  <si>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</si>
  <si>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</si>
  <si>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</si>
  <si>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</si>
  <si>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</si>
  <si>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</si>
  <si>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</si>
  <si>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</si>
  <si>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</si>
  <si>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</si>
  <si>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</si>
  <si>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</si>
  <si>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</si>
  <si>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</si>
  <si>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</si>
  <si>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</si>
  <si>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</si>
  <si>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</si>
  <si>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</si>
  <si>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</si>
  <si>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</si>
  <si>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</si>
  <si>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</si>
  <si>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</si>
  <si>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</si>
  <si>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</si>
  <si>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</si>
  <si>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</si>
  <si>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</si>
  <si>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</si>
  <si>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</si>
  <si>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</si>
  <si>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</si>
  <si>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</si>
  <si>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</si>
  <si>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</si>
  <si>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</si>
  <si>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</si>
  <si>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</si>
  <si>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</si>
  <si>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</si>
  <si>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</si>
  <si>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</si>
  <si>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</si>
  <si>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</si>
  <si>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</si>
  <si>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</si>
  <si>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</si>
  <si>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</si>
  <si>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</si>
  <si>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</si>
  <si>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</si>
  <si>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</si>
  <si>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</si>
  <si>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</si>
  <si>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</si>
  <si>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</si>
  <si>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</si>
  <si>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</si>
  <si>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</si>
  <si>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</si>
  <si>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</si>
  <si>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</si>
  <si>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</si>
  <si>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</si>
  <si>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</si>
  <si>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</si>
  <si>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</si>
  <si>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</si>
  <si>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</si>
  <si>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</si>
  <si>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</si>
  <si>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</si>
  <si>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</si>
  <si>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</si>
  <si>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</si>
  <si>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</si>
  <si>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</si>
  <si>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</si>
  <si>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</si>
  <si>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</si>
  <si>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</si>
  <si>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</si>
  <si>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</si>
  <si>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</si>
  <si>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</si>
  <si>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</si>
  <si>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</si>
  <si>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</si>
  <si>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</si>
  <si>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</si>
  <si>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</si>
  <si>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</si>
  <si>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</si>
  <si>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</si>
  <si>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</si>
  <si>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</si>
  <si>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</si>
  <si>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</si>
  <si>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</si>
  <si>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</si>
  <si>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</si>
  <si>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</si>
  <si>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</si>
  <si>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</si>
  <si>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</si>
  <si>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</si>
  <si>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</si>
  <si>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</si>
  <si>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</si>
  <si>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</si>
  <si>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</si>
  <si>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</si>
  <si>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</si>
  <si>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</si>
  <si>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</si>
  <si>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</si>
  <si>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</si>
  <si>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</si>
  <si>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</si>
  <si>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</si>
  <si>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</si>
  <si>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</si>
  <si>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</si>
  <si>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</si>
  <si>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</si>
  <si>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</si>
  <si>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</si>
  <si>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</si>
  <si>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</si>
  <si>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</si>
  <si>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</si>
  <si>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</si>
  <si>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</si>
  <si>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</si>
  <si>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</si>
  <si>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</si>
  <si>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</si>
  <si>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</si>
  <si>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</si>
  <si>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</si>
  <si>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</si>
  <si>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</si>
  <si>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</si>
  <si>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</si>
  <si>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</si>
  <si>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</si>
  <si>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</si>
  <si>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</si>
  <si>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</si>
  <si>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</si>
  <si>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</si>
  <si>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</si>
  <si>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</si>
  <si>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</si>
  <si>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</si>
  <si>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</si>
  <si>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</si>
  <si>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</si>
  <si>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</si>
  <si>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</si>
  <si>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</si>
  <si>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</si>
  <si>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</si>
  <si>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</si>
  <si>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</si>
  <si>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</si>
  <si>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</si>
  <si>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</si>
  <si>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</si>
  <si>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</si>
  <si>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</si>
  <si>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</si>
  <si>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</si>
  <si>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</si>
  <si>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</si>
  <si>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</si>
  <si>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</si>
  <si>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</si>
  <si>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</si>
  <si>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</si>
  <si>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</si>
  <si>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</si>
  <si>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</si>
  <si>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</si>
  <si>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</si>
  <si>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</si>
  <si>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</si>
  <si>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</si>
  <si>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</si>
  <si>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</si>
  <si>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</si>
  <si>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</si>
  <si>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</si>
  <si>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</si>
  <si>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</si>
  <si>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</si>
  <si>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</si>
  <si>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</si>
  <si>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</si>
  <si>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</si>
  <si>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</si>
  <si>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</si>
  <si>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</si>
  <si>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</si>
  <si>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</si>
  <si>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</si>
  <si>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</si>
  <si>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</si>
  <si>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</si>
  <si>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</si>
  <si>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</si>
  <si>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</si>
  <si>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</si>
  <si>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</si>
  <si>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</si>
  <si>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</si>
  <si>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</si>
  <si>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</si>
  <si>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</si>
  <si>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</si>
  <si>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</si>
  <si>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</si>
  <si>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</si>
  <si>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</si>
  <si>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</si>
  <si>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</si>
  <si>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</si>
  <si>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</si>
  <si>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</si>
  <si>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</si>
  <si>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</si>
  <si>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</si>
  <si>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</si>
  <si>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</si>
  <si>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</si>
  <si>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</si>
  <si>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</si>
  <si>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</si>
  <si>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</si>
  <si>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</si>
  <si>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</si>
  <si>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</si>
  <si>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</si>
  <si>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</si>
  <si>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</si>
  <si>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</si>
  <si>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</si>
  <si>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</si>
  <si>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</si>
  <si>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</si>
  <si>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</si>
  <si>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</si>
  <si>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</si>
  <si>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</si>
  <si>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</si>
  <si>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</si>
  <si>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</si>
  <si>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</si>
  <si>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</si>
  <si>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</si>
  <si>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</si>
  <si>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</si>
  <si>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</si>
  <si>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</si>
  <si>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</si>
  <si>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</si>
  <si>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</si>
  <si>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</si>
  <si>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</si>
  <si>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</si>
  <si>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</si>
  <si>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</si>
  <si>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</si>
  <si>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</si>
  <si>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</si>
  <si>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</si>
  <si>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</si>
  <si>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</si>
  <si>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</si>
  <si>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</si>
  <si>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</si>
  <si>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</si>
  <si>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</si>
  <si>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</si>
  <si>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</si>
  <si>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</si>
  <si>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</si>
  <si>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</si>
  <si>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</si>
  <si>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</si>
  <si>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</si>
  <si>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</si>
  <si>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</si>
  <si>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</si>
  <si>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</si>
  <si>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</si>
  <si>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</si>
  <si>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</si>
  <si>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</si>
  <si>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</si>
  <si>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</si>
  <si>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</si>
  <si>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</si>
  <si>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</si>
  <si>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</si>
  <si>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</si>
  <si>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</si>
  <si>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</si>
  <si>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</si>
  <si>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</si>
  <si>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</si>
  <si>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</si>
  <si>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</si>
  <si>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</si>
  <si>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</si>
  <si>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</si>
  <si>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</si>
  <si>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</si>
  <si>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</si>
  <si>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</si>
  <si>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</si>
  <si>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</si>
  <si>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</si>
  <si>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</si>
  <si>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</si>
  <si>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</si>
  <si>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</si>
  <si>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</si>
  <si>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</si>
  <si>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</si>
  <si>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</si>
  <si>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</si>
  <si>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</si>
  <si>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</si>
  <si>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</si>
  <si>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</si>
  <si>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</si>
  <si>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</si>
  <si>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</si>
  <si>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</si>
  <si>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</si>
  <si>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</si>
  <si>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</si>
  <si>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</si>
  <si>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</si>
  <si>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</si>
  <si>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</si>
  <si>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</si>
  <si>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</si>
  <si>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</si>
  <si>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</si>
  <si>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</si>
  <si>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</si>
  <si>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</si>
  <si>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</si>
  <si>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</si>
  <si>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</si>
  <si>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</si>
  <si>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</si>
  <si>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</si>
  <si>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</si>
  <si>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</si>
  <si>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</si>
  <si>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</si>
  <si>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</si>
  <si>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</si>
  <si>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</si>
  <si>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</si>
  <si>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</si>
  <si>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</si>
  <si>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</si>
  <si>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</si>
  <si>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</si>
  <si>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</si>
  <si>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</si>
  <si>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</si>
  <si>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</si>
  <si>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</si>
  <si>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</si>
  <si>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</si>
  <si>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</si>
  <si>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</si>
  <si>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</si>
  <si>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</si>
  <si>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</si>
  <si>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</si>
  <si>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</si>
  <si>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</si>
  <si>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</si>
  <si>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</si>
  <si>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</si>
  <si>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</si>
  <si>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</si>
  <si>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</si>
  <si>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</si>
  <si>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</si>
  <si>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</si>
  <si>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</si>
  <si>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</si>
  <si>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</si>
  <si>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</si>
  <si>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</si>
  <si>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</si>
  <si>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</si>
  <si>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</si>
  <si>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</si>
  <si>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</si>
  <si>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</si>
  <si>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</si>
  <si>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</si>
  <si>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</si>
  <si>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</si>
  <si>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</si>
  <si>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</si>
  <si>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</si>
  <si>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</si>
  <si>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</si>
  <si>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</si>
  <si>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</si>
  <si>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</si>
  <si>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</si>
  <si>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</si>
  <si>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</si>
  <si>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</si>
  <si>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</si>
  <si>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</si>
  <si>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</si>
  <si>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</si>
  <si>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</si>
  <si>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</si>
  <si>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</si>
  <si>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</si>
  <si>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</si>
  <si>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</si>
  <si>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</si>
  <si>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</si>
  <si>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</si>
  <si>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</si>
  <si>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</si>
  <si>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</si>
  <si>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</si>
  <si>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</si>
  <si>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</si>
  <si>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</si>
  <si>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</si>
  <si>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</si>
  <si>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</si>
  <si>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</si>
  <si>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</si>
  <si>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</si>
  <si>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</si>
  <si>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</si>
  <si>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</si>
  <si>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</si>
  <si>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</si>
  <si>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</si>
  <si>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</si>
  <si>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</si>
  <si>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</si>
  <si>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</si>
  <si>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</si>
  <si>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</si>
  <si>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</si>
  <si>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</si>
  <si>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</si>
  <si>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</si>
  <si>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</si>
  <si>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</si>
  <si>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</si>
  <si>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</si>
  <si>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</si>
  <si>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</si>
  <si>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</si>
  <si>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</si>
  <si>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</si>
  <si>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</si>
  <si>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</si>
  <si>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</si>
  <si>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</si>
  <si>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</si>
  <si>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</si>
  <si>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</si>
  <si>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</si>
  <si>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</si>
  <si>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</si>
  <si>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</si>
  <si>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</si>
  <si>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</si>
  <si>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</si>
  <si>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</si>
  <si>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</si>
  <si>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</si>
  <si>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</si>
  <si>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</si>
  <si>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</si>
  <si>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</si>
  <si>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</si>
  <si>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</si>
  <si>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</si>
  <si>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</si>
  <si>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</si>
  <si>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</si>
  <si>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</si>
  <si>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</si>
  <si>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</si>
  <si>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</si>
  <si>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</si>
  <si>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</si>
  <si>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</si>
  <si>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</si>
  <si>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</si>
  <si>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</si>
  <si>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</si>
  <si>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</si>
  <si>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</si>
  <si>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</si>
  <si>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</si>
  <si>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</si>
  <si>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</si>
  <si>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</si>
  <si>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</si>
  <si>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</si>
  <si>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</si>
  <si>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</si>
  <si>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</si>
  <si>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</si>
  <si>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</si>
  <si>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</si>
  <si>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</si>
  <si>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</si>
  <si>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</si>
  <si>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</si>
  <si>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</si>
  <si>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</si>
  <si>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</si>
  <si>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</si>
  <si>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</si>
  <si>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</si>
  <si>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</si>
  <si>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</si>
  <si>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</si>
  <si>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</si>
  <si>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</si>
  <si>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</si>
  <si>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</si>
  <si>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</si>
  <si>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</si>
  <si>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</si>
  <si>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</si>
  <si>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</si>
  <si>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</si>
  <si>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</si>
  <si>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</si>
  <si>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</si>
  <si>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</si>
  <si>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</si>
  <si>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</si>
  <si>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</si>
  <si>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</si>
  <si>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</si>
  <si>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</si>
  <si>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</si>
  <si>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</si>
  <si>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</si>
  <si>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</si>
  <si>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</si>
  <si>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</si>
  <si>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</si>
  <si>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</si>
  <si>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</si>
  <si>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</si>
  <si>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</si>
  <si>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</si>
  <si>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</si>
  <si>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</si>
  <si>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</si>
  <si>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</si>
  <si>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</si>
  <si>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</si>
  <si>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</si>
  <si>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</si>
  <si>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</si>
  <si>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</si>
  <si>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</si>
  <si>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</si>
  <si>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</si>
  <si>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</si>
  <si>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</si>
  <si>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</si>
  <si>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</si>
  <si>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</si>
  <si>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</si>
  <si>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</si>
  <si>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</si>
  <si>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</si>
  <si>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</si>
  <si>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</si>
  <si>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</si>
  <si>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</si>
  <si>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</si>
  <si>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</si>
  <si>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</si>
  <si>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</si>
  <si>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</si>
  <si>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</si>
  <si>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</si>
  <si>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</si>
  <si>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</si>
  <si>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</si>
  <si>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</si>
  <si>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</si>
  <si>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</si>
  <si>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</si>
  <si>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</si>
  <si>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</si>
  <si>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</si>
  <si>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</si>
  <si>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</si>
  <si>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</si>
  <si>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</si>
  <si>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</si>
  <si>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</si>
  <si>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</si>
  <si>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</si>
  <si>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</si>
  <si>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</si>
  <si>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</si>
  <si>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</si>
  <si>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</si>
  <si>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</si>
  <si>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</si>
  <si>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</si>
  <si>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</si>
  <si>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</si>
  <si>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</si>
  <si>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</si>
  <si>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</si>
  <si>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</si>
  <si>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</si>
  <si>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</si>
  <si>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</si>
  <si>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</si>
  <si>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</si>
  <si>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</si>
  <si>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</si>
  <si>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</si>
  <si>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</si>
  <si>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</si>
  <si>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</si>
  <si>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</si>
  <si>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</si>
  <si>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</si>
  <si>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</si>
  <si>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</si>
  <si>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</si>
  <si>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</si>
  <si>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</si>
  <si>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</si>
  <si>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</si>
  <si>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</si>
  <si>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</si>
  <si>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</si>
  <si>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</si>
  <si>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</si>
  <si>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</si>
  <si>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</si>
  <si>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</si>
  <si>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</si>
  <si>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</si>
  <si>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</si>
  <si>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</si>
  <si>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</si>
  <si>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</si>
  <si>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</si>
  <si>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</si>
  <si>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</si>
  <si>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</si>
  <si>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</si>
  <si>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</si>
  <si>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</si>
  <si>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</si>
  <si>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</si>
  <si>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</si>
  <si>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</si>
  <si>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</si>
  <si>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</si>
  <si>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</si>
  <si>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</si>
  <si>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</si>
  <si>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</si>
  <si>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</si>
  <si>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</si>
  <si>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</si>
  <si>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</si>
  <si>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</si>
  <si>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</si>
  <si>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</si>
  <si>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</si>
  <si>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</si>
  <si>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</si>
  <si>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</si>
  <si>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</si>
  <si>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</si>
  <si>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</si>
  <si>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</si>
  <si>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</si>
  <si>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</si>
  <si>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</si>
  <si>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</si>
  <si>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</si>
  <si>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</si>
  <si>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</si>
  <si>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</si>
  <si>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</si>
  <si>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</si>
  <si>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</si>
  <si>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</si>
  <si>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</si>
  <si>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</si>
  <si>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</si>
  <si>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</si>
  <si>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</si>
  <si>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</si>
  <si>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</si>
  <si>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</si>
  <si>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</si>
  <si>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</si>
  <si>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</si>
  <si>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</si>
  <si>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</si>
  <si>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</si>
  <si>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</si>
  <si>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</si>
  <si>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</si>
  <si>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</si>
  <si>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</si>
  <si>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</si>
  <si>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</si>
  <si>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</si>
  <si>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</si>
  <si>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</si>
  <si>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</si>
  <si>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</si>
  <si>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</si>
  <si>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</si>
  <si>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</si>
  <si>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</si>
  <si>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</si>
  <si>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</si>
  <si>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</si>
  <si>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</si>
  <si>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</si>
  <si>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</si>
  <si>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</si>
  <si>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</si>
  <si>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</si>
  <si>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</si>
  <si>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</si>
  <si>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</si>
  <si>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</si>
  <si>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</si>
  <si>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</si>
  <si>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</si>
  <si>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</si>
  <si>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</si>
  <si>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</si>
  <si>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</si>
  <si>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</si>
  <si>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</si>
  <si>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</si>
  <si>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</si>
  <si>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</si>
  <si>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</si>
  <si>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</si>
  <si>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</si>
  <si>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</si>
  <si>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</si>
  <si>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</si>
  <si>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</si>
  <si>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</si>
  <si>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</si>
  <si>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</si>
  <si>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</si>
  <si>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</si>
  <si>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</si>
  <si>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</si>
  <si>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</si>
  <si>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</si>
  <si>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</si>
  <si>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</si>
  <si>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</si>
  <si>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</si>
  <si>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</si>
  <si>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</si>
  <si>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</si>
  <si>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</si>
  <si>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</si>
  <si>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</si>
  <si>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</si>
  <si>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</si>
  <si>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</si>
  <si>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</si>
  <si>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</si>
  <si>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</si>
  <si>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</si>
  <si>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</si>
  <si>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</si>
  <si>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</si>
  <si>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</si>
  <si>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</si>
  <si>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</si>
  <si>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</si>
  <si>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</si>
  <si>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</si>
  <si>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</si>
  <si>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</si>
  <si>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</si>
  <si>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</si>
  <si>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</si>
  <si>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</si>
  <si>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</si>
  <si>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</si>
  <si>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</si>
  <si>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</si>
  <si>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</si>
  <si>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</si>
  <si>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</si>
  <si>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</si>
  <si>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</si>
  <si>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</si>
  <si>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</si>
  <si>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</si>
  <si>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</si>
  <si>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</si>
  <si>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</si>
  <si>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</si>
  <si>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</si>
  <si>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</si>
  <si>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</si>
  <si>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</si>
  <si>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</si>
  <si>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</si>
  <si>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</si>
  <si>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</si>
  <si>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</si>
  <si>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</si>
  <si>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</si>
  <si>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</si>
  <si>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</si>
  <si>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</si>
  <si>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</si>
  <si>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</si>
  <si>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</si>
  <si>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</si>
  <si>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</si>
  <si>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</si>
  <si>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</si>
  <si>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</si>
  <si>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</si>
  <si>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</si>
  <si>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</si>
  <si>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</si>
  <si>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</si>
  <si>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</si>
  <si>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</si>
  <si>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</si>
  <si>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</si>
  <si>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</si>
  <si>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</si>
  <si>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</si>
  <si>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</si>
  <si>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</si>
  <si>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</si>
  <si>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</si>
  <si>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</si>
  <si>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</si>
  <si>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</si>
  <si>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</si>
  <si>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</si>
  <si>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</si>
  <si>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</si>
  <si>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</si>
  <si>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</si>
  <si>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</si>
  <si>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</si>
  <si>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</si>
  <si>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</si>
  <si>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</si>
  <si>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</si>
  <si>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</si>
  <si>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</si>
  <si>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</si>
  <si>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</si>
  <si>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</si>
  <si>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</si>
  <si>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</si>
  <si>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</si>
  <si>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</si>
  <si>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</si>
  <si>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</si>
  <si>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</si>
  <si>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</si>
  <si>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</si>
  <si>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</si>
  <si>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</si>
  <si>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</si>
  <si>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</si>
  <si>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</si>
  <si>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</si>
  <si>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</si>
  <si>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</si>
  <si>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</si>
  <si>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</si>
  <si>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</si>
  <si>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</si>
  <si>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</si>
  <si>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</si>
  <si>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</si>
  <si>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</si>
  <si>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</si>
  <si>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</si>
  <si>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</si>
  <si>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</si>
  <si>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</si>
  <si>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</si>
  <si>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</si>
  <si>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</si>
  <si>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</si>
  <si>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</si>
  <si>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</si>
  <si>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</si>
  <si>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</si>
  <si>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</si>
  <si>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</si>
  <si>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</si>
  <si>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</si>
  <si>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</si>
  <si>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</si>
  <si>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</si>
  <si>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</si>
  <si>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</si>
  <si>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</si>
  <si>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</si>
  <si>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</si>
  <si>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</si>
  <si>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</si>
  <si>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</si>
  <si>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</si>
  <si>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</si>
  <si>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</si>
  <si>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</si>
  <si>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</si>
  <si>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</si>
  <si>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</si>
  <si>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</si>
  <si>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</si>
  <si>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</si>
  <si>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</si>
  <si>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</si>
  <si>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</si>
  <si>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</si>
  <si>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</si>
  <si>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</si>
  <si>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</si>
  <si>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</si>
  <si>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</si>
  <si>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</si>
  <si>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</si>
  <si>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</si>
  <si>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</si>
  <si>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</si>
  <si>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</si>
  <si>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</si>
  <si>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</si>
  <si>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</si>
  <si>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</si>
  <si>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</si>
  <si>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</si>
  <si>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</si>
  <si>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</si>
  <si>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</si>
  <si>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</si>
  <si>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</si>
  <si>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</si>
  <si>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</si>
  <si>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</si>
  <si>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</si>
  <si>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</si>
  <si>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</si>
  <si>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</si>
  <si>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</si>
  <si>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</si>
  <si>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</si>
  <si>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</si>
  <si>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</si>
  <si>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</si>
  <si>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</si>
  <si>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</si>
  <si>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</si>
  <si>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</si>
  <si>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</si>
  <si>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</si>
  <si>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</si>
  <si>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</si>
  <si>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</si>
  <si>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</si>
  <si>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</si>
  <si>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</si>
  <si>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</si>
  <si>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</si>
  <si>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</si>
  <si>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</si>
  <si>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</si>
  <si>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</si>
  <si>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</si>
  <si>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</si>
  <si>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</si>
  <si>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</si>
  <si>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</si>
  <si>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</si>
  <si>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</si>
  <si>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</si>
  <si>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</si>
  <si>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</si>
  <si>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</si>
  <si>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</si>
  <si>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</si>
  <si>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</si>
  <si>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</si>
  <si>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</si>
  <si>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</si>
  <si>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</si>
  <si>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</si>
  <si>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</si>
  <si>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</si>
  <si>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</si>
  <si>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</si>
  <si>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</si>
  <si>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</si>
  <si>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</si>
  <si>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</si>
  <si>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</si>
  <si>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</si>
  <si>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</si>
  <si>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</si>
  <si>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</si>
  <si>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</si>
  <si>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</si>
  <si>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</si>
  <si>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</si>
  <si>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</si>
  <si>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</si>
  <si>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</si>
  <si>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</si>
  <si>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</si>
  <si>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</si>
  <si>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</si>
  <si>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</si>
  <si>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</si>
  <si>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</si>
  <si>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</si>
  <si>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</si>
  <si>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</si>
  <si>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</si>
  <si>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</si>
  <si>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</si>
  <si>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</si>
  <si>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</si>
  <si>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</si>
  <si>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</si>
  <si>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</si>
  <si>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</si>
  <si>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</si>
  <si>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</si>
  <si>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</si>
  <si>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</si>
  <si>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</si>
  <si>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</si>
  <si>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</si>
  <si>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</si>
  <si>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</si>
  <si>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</si>
  <si>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</si>
  <si>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</si>
  <si>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</si>
  <si>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</si>
  <si>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</si>
  <si>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</si>
  <si>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</si>
  <si>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</si>
  <si>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</si>
  <si>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</si>
  <si>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</si>
  <si>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</si>
  <si>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</si>
  <si>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</si>
  <si>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</si>
  <si>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</si>
  <si>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</si>
  <si>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</si>
  <si>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</si>
  <si>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</si>
  <si>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</si>
  <si>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</si>
  <si>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</si>
  <si>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</si>
  <si>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</si>
  <si>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</si>
  <si>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</si>
  <si>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</si>
  <si>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</si>
  <si>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</si>
  <si>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</si>
  <si>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</si>
  <si>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</si>
  <si>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</si>
  <si>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</si>
  <si>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</si>
  <si>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</si>
  <si>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</si>
  <si>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</si>
  <si>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</si>
  <si>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</si>
  <si>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</si>
  <si>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</si>
  <si>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</si>
  <si>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</si>
  <si>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</si>
  <si>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</si>
  <si>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</si>
  <si>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</si>
  <si>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</si>
  <si>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</si>
  <si>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</si>
  <si>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</si>
  <si>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</si>
  <si>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</si>
  <si>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</si>
  <si>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</si>
  <si>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</si>
  <si>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</si>
  <si>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</si>
  <si>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</si>
  <si>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</si>
  <si>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</si>
  <si>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</si>
  <si>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</si>
  <si>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</si>
  <si>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</si>
  <si>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</si>
  <si>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</si>
  <si>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</si>
  <si>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</si>
  <si>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</si>
  <si>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</si>
  <si>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</si>
  <si>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</si>
  <si>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</si>
  <si>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</si>
  <si>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</si>
  <si>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</si>
  <si>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</si>
  <si>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</si>
  <si>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</si>
  <si>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</si>
  <si>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</si>
  <si>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</si>
  <si>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</si>
  <si>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</si>
  <si>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</si>
  <si>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</si>
  <si>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</si>
  <si>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</si>
  <si>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</si>
  <si>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</si>
  <si>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</si>
  <si>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</si>
  <si>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</si>
  <si>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</si>
  <si>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</si>
  <si>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</si>
  <si>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</si>
  <si>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</si>
  <si>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</si>
  <si>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</si>
  <si>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</si>
  <si>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</si>
  <si>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</si>
  <si>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</si>
  <si>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</si>
  <si>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</si>
  <si>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</si>
  <si>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</si>
  <si>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</si>
  <si>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</si>
  <si>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</si>
  <si>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</si>
  <si>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</si>
  <si>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</si>
  <si>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</si>
  <si>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</si>
  <si>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</si>
  <si>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</si>
  <si>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</si>
  <si>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</si>
  <si>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</si>
  <si>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</si>
  <si>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</si>
  <si>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</si>
  <si>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</si>
  <si>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</si>
  <si>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</si>
  <si>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</si>
  <si>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</si>
  <si>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</si>
  <si>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</si>
  <si>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</si>
  <si>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</si>
  <si>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</si>
  <si>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</si>
  <si>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</si>
  <si>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</si>
  <si>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</si>
  <si>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</si>
  <si>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</si>
  <si>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</si>
  <si>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</si>
  <si>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</si>
  <si>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</si>
  <si>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</si>
  <si>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</si>
  <si>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</si>
  <si>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</si>
  <si>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</si>
  <si>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</si>
  <si>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</si>
  <si>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</si>
  <si>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</si>
  <si>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</si>
  <si>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</si>
  <si>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</si>
  <si>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</si>
  <si>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</si>
  <si>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</si>
  <si>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</si>
  <si>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</si>
  <si>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</si>
  <si>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</si>
  <si>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</si>
  <si>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</si>
  <si>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</si>
  <si>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</si>
  <si>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</si>
  <si>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</si>
  <si>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</si>
  <si>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</si>
  <si>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</si>
  <si>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</si>
  <si>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</si>
  <si>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</si>
  <si>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</si>
  <si>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</si>
  <si>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</si>
  <si>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</si>
  <si>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</si>
  <si>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</si>
  <si>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</si>
  <si>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</si>
  <si>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</si>
  <si>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</si>
  <si>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</si>
  <si>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</si>
  <si>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</si>
  <si>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</si>
  <si>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</si>
  <si>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</si>
  <si>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</si>
  <si>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</si>
  <si>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</si>
  <si>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</si>
  <si>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</si>
  <si>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</si>
  <si>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</si>
  <si>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</si>
  <si>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</si>
  <si>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</si>
  <si>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</si>
  <si>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</si>
  <si>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</si>
  <si>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</si>
  <si>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</si>
  <si>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</si>
  <si>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</si>
  <si>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</si>
  <si>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</si>
  <si>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</si>
  <si>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</si>
  <si>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</si>
  <si>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</si>
  <si>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</si>
  <si>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</si>
  <si>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</si>
  <si>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</si>
  <si>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</si>
  <si>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</si>
  <si>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</si>
  <si>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</si>
  <si>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</si>
  <si>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</si>
  <si>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</si>
  <si>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</si>
  <si>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</si>
  <si>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</si>
  <si>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</si>
  <si>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</si>
  <si>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</si>
  <si>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</si>
  <si>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</si>
  <si>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</si>
  <si>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</si>
  <si>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</si>
  <si>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</si>
  <si>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</si>
  <si>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</si>
  <si>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</si>
  <si>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</si>
  <si>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</si>
  <si>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</si>
  <si>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</si>
  <si>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</si>
  <si>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</si>
  <si>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</si>
  <si>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</si>
  <si>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</si>
  <si>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</si>
  <si>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</si>
  <si>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</si>
  <si>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</si>
  <si>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</si>
  <si>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</si>
  <si>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</si>
  <si>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</si>
  <si>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</si>
  <si>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</si>
  <si>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</si>
  <si>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</si>
  <si>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</si>
  <si>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</si>
  <si>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</si>
  <si>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</si>
  <si>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</si>
  <si>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</si>
  <si>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</si>
  <si>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</si>
  <si>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</si>
  <si>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</si>
  <si>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</si>
  <si>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</si>
  <si>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</si>
  <si>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</si>
  <si>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</si>
  <si>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</si>
  <si>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</si>
  <si>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</si>
  <si>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</si>
  <si>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</si>
  <si>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</si>
  <si>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</si>
  <si>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</si>
  <si>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</si>
  <si>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</si>
  <si>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</si>
  <si>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</si>
  <si>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</si>
  <si>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</si>
  <si>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</si>
  <si>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</si>
  <si>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</si>
  <si>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</si>
  <si>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</si>
  <si>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</si>
  <si>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</si>
  <si>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</si>
  <si>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</si>
  <si>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</si>
  <si>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</si>
  <si>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</si>
  <si>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</si>
  <si>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</si>
  <si>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</si>
  <si>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</si>
  <si>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</si>
  <si>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</si>
  <si>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</si>
  <si>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</si>
  <si>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</si>
  <si>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</si>
  <si>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</si>
  <si>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</si>
  <si>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</si>
  <si>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</si>
  <si>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</si>
  <si>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</si>
  <si>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</si>
  <si>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</si>
  <si>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</si>
  <si>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</si>
  <si>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</si>
  <si>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</si>
  <si>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</si>
  <si>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</si>
  <si>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</si>
  <si>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</si>
  <si>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</si>
  <si>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</si>
  <si>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</si>
  <si>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</si>
  <si>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</si>
  <si>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</si>
  <si>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</si>
  <si>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</si>
  <si>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</si>
  <si>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</si>
  <si>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</si>
  <si>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</si>
  <si>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</si>
  <si>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</si>
  <si>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</si>
  <si>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</si>
  <si>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</si>
  <si>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</si>
  <si>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</si>
  <si>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</si>
  <si>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</si>
  <si>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</si>
  <si>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</si>
  <si>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</si>
  <si>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</si>
  <si>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</si>
  <si>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</si>
  <si>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</si>
  <si>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</si>
  <si>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</si>
  <si>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</si>
  <si>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</si>
  <si>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</si>
  <si>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</si>
  <si>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</si>
  <si>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</si>
  <si>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</si>
  <si>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</si>
  <si>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</si>
  <si>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</si>
  <si>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</si>
  <si>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</si>
  <si>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</si>
  <si>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</si>
  <si>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</si>
  <si>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</si>
  <si>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</si>
  <si>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</si>
  <si>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</si>
  <si>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</si>
  <si>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</si>
  <si>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</si>
  <si>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</si>
  <si>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</si>
  <si>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</si>
  <si>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</si>
  <si>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</si>
  <si>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</si>
  <si>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</si>
  <si>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</si>
  <si>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</si>
  <si>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</si>
  <si>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</si>
  <si>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</si>
  <si>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</si>
  <si>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</si>
  <si>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</si>
  <si>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</si>
  <si>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</si>
  <si>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</si>
  <si>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</si>
  <si>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</si>
  <si>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</si>
  <si>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</si>
  <si>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</si>
  <si>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</si>
  <si>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</si>
  <si>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</si>
  <si>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</si>
  <si>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</si>
  <si>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</si>
  <si>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</si>
  <si>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</si>
  <si>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</si>
  <si>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</si>
  <si>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</si>
  <si>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</si>
  <si>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</si>
  <si>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</si>
  <si>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</si>
  <si>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</si>
  <si>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</si>
  <si>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</si>
  <si>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</si>
  <si>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</si>
  <si>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</si>
  <si>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</si>
  <si>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</si>
  <si>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</si>
  <si>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</si>
  <si>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</si>
  <si>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</si>
  <si>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</si>
  <si>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</si>
  <si>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</si>
  <si>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</si>
  <si>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</si>
  <si>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</si>
  <si>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</si>
  <si>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</si>
  <si>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</si>
  <si>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</si>
  <si>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</si>
  <si>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</si>
  <si>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</si>
  <si>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</si>
  <si>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</si>
  <si>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</si>
  <si>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</si>
  <si>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</si>
  <si>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</si>
  <si>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</si>
  <si>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</si>
  <si>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</si>
  <si>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</si>
  <si>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</si>
  <si>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</si>
  <si>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</si>
  <si>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</si>
  <si>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</si>
  <si>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</si>
  <si>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</si>
  <si>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</si>
  <si>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</si>
  <si>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</si>
  <si>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</si>
  <si>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</si>
  <si>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</si>
  <si>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</si>
  <si>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</si>
  <si>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</si>
  <si>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</si>
  <si>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</si>
  <si>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</si>
  <si>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</si>
  <si>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</si>
  <si>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</si>
  <si>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</si>
  <si>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</si>
  <si>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</si>
  <si>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</si>
  <si>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</si>
  <si>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</si>
  <si>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</si>
  <si>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</si>
  <si>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</si>
  <si>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</si>
  <si>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</si>
  <si>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</si>
  <si>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</si>
  <si>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</si>
  <si>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</si>
  <si>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</si>
  <si>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</si>
  <si>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</si>
  <si>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</si>
  <si>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</si>
  <si>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</si>
  <si>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</si>
  <si>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</si>
  <si>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</si>
  <si>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</si>
  <si>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</si>
  <si>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</si>
  <si>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</si>
  <si>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</si>
  <si>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</si>
  <si>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</si>
  <si>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</si>
  <si>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</si>
  <si>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</si>
  <si>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</si>
  <si>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</si>
  <si>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</si>
  <si>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</si>
  <si>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</si>
  <si>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</si>
  <si>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</si>
  <si>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</si>
  <si>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</si>
  <si>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</si>
  <si>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</si>
  <si>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</si>
  <si>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</si>
  <si>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</si>
  <si>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</si>
  <si>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</si>
  <si>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</si>
  <si>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</si>
  <si>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</si>
  <si>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</si>
  <si>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</si>
  <si>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</si>
  <si>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</si>
  <si>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</si>
  <si>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</si>
  <si>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</si>
  <si>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</si>
  <si>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</si>
  <si>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</si>
  <si>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</si>
  <si>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</si>
  <si>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</si>
  <si>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</si>
  <si>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</si>
  <si>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</si>
  <si>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</si>
  <si>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</si>
  <si>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</si>
  <si>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</si>
  <si>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</si>
  <si>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</si>
  <si>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</si>
  <si>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</si>
  <si>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</si>
  <si>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</si>
  <si>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</si>
  <si>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</si>
  <si>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</si>
  <si>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</si>
  <si>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</si>
  <si>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</si>
  <si>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</si>
  <si>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</si>
  <si>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</si>
  <si>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</si>
  <si>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</si>
  <si>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</si>
  <si>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</si>
  <si>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</si>
  <si>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</si>
  <si>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</si>
  <si>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</si>
  <si>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</si>
  <si>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</si>
  <si>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</si>
  <si>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</si>
  <si>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</si>
  <si>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</si>
  <si>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</si>
  <si>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</si>
  <si>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</si>
  <si>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</si>
  <si>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</si>
  <si>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</si>
  <si>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</si>
  <si>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</si>
  <si>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</si>
  <si>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</si>
  <si>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</si>
  <si>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</si>
  <si>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</si>
  <si>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</si>
  <si>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</si>
  <si>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</si>
  <si>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</si>
  <si>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</si>
  <si>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</si>
  <si>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</si>
  <si>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</si>
  <si>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</si>
  <si>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</si>
  <si>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</si>
  <si>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</si>
  <si>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</si>
  <si>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</si>
  <si>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</si>
  <si>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</si>
  <si>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</si>
  <si>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</si>
  <si>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</si>
  <si>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</si>
  <si>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</si>
  <si>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</si>
  <si>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</si>
  <si>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</si>
  <si>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</si>
  <si>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</si>
  <si>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</si>
  <si>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</si>
  <si>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</si>
  <si>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</si>
  <si>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</si>
  <si>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</si>
  <si>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</si>
  <si>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</si>
  <si>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</si>
  <si>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</si>
  <si>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</si>
  <si>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</si>
  <si>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</si>
  <si>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</si>
  <si>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</si>
  <si>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</si>
  <si>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</si>
  <si>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</si>
  <si>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</si>
  <si>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</si>
  <si>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</si>
  <si>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</si>
  <si>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</si>
  <si>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</si>
  <si>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</si>
  <si>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</si>
  <si>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</si>
  <si>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</si>
  <si>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</si>
  <si>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</si>
  <si>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</si>
  <si>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</si>
  <si>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</si>
  <si>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</si>
  <si>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</si>
  <si>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</si>
  <si>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</si>
  <si>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</si>
  <si>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</si>
  <si>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</si>
  <si>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</si>
  <si>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</si>
  <si>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</si>
  <si>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</si>
  <si>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</si>
  <si>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</si>
  <si>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</si>
  <si>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</si>
  <si>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</si>
  <si>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</si>
  <si>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</si>
  <si>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</si>
  <si>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</si>
  <si>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</si>
  <si>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</si>
  <si>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</si>
  <si>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</si>
  <si>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</si>
  <si>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</si>
  <si>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</si>
  <si>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</si>
  <si>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</si>
  <si>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</si>
  <si>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</si>
  <si>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</si>
  <si>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</si>
  <si>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</si>
  <si>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</si>
  <si>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</si>
  <si>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</si>
  <si>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</si>
  <si>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</si>
  <si>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</si>
  <si>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</si>
  <si>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</si>
  <si>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</si>
  <si>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</si>
  <si>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</si>
  <si>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</si>
  <si>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</si>
  <si>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</si>
  <si>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</si>
  <si>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</si>
  <si>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</si>
  <si>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</si>
  <si>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</si>
  <si>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</si>
  <si>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</si>
  <si>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</si>
  <si>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</si>
  <si>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</si>
  <si>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</si>
  <si>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</si>
  <si>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</si>
  <si>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</si>
  <si>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</si>
  <si>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</si>
  <si>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</si>
  <si>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</si>
  <si>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</si>
  <si>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</si>
  <si>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</si>
  <si>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</si>
  <si>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</si>
  <si>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</si>
  <si>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</si>
  <si>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</si>
  <si>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</si>
  <si>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</si>
  <si>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</si>
  <si>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</si>
  <si>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</si>
  <si>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</si>
  <si>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</si>
  <si>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</si>
  <si>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</si>
  <si>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</si>
  <si>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</si>
  <si>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</si>
  <si>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</si>
  <si>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</si>
  <si>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</si>
  <si>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</si>
  <si>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</si>
  <si>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</si>
  <si>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</si>
  <si>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</si>
  <si>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</si>
  <si>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</si>
  <si>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</si>
  <si>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</si>
  <si>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</si>
  <si>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</si>
  <si>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</si>
  <si>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</si>
  <si>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</si>
  <si>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</si>
  <si>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</si>
  <si>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</si>
  <si>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</si>
  <si>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</si>
  <si>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</si>
  <si>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</si>
  <si>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</si>
  <si>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</si>
  <si>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</si>
  <si>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</si>
  <si>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</si>
  <si>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</si>
  <si>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</si>
  <si>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</si>
  <si>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</si>
  <si>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</si>
  <si>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</si>
  <si>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</si>
  <si>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</si>
  <si>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</si>
  <si>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</si>
  <si>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</si>
  <si>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</si>
  <si>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</si>
  <si>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</si>
  <si>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</si>
  <si>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</si>
  <si>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</si>
  <si>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</si>
  <si>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</si>
  <si>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</si>
  <si>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</si>
  <si>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</si>
  <si>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</si>
  <si>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</si>
  <si>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</si>
  <si>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</si>
  <si>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</si>
  <si>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</si>
  <si>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</si>
  <si>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</si>
  <si>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</si>
  <si>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</si>
  <si>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</si>
  <si>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</si>
  <si>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</si>
  <si>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</si>
  <si>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</si>
  <si>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</si>
  <si>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</si>
  <si>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</si>
  <si>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</si>
  <si>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</si>
  <si>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</si>
  <si>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</si>
  <si>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</si>
  <si>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</si>
  <si>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</si>
  <si>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</si>
  <si>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</si>
  <si>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</si>
  <si>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</si>
  <si>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</si>
  <si>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</si>
  <si>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</si>
  <si>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</si>
  <si>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</si>
  <si>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</si>
  <si>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</si>
  <si>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</si>
  <si>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</si>
  <si>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</si>
  <si>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</si>
  <si>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</si>
  <si>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</si>
  <si>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</si>
  <si>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</si>
  <si>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</si>
  <si>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</si>
  <si>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</si>
  <si>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</si>
  <si>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</si>
  <si>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</si>
  <si>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</si>
  <si>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</si>
  <si>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</si>
  <si>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</si>
  <si>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</si>
  <si>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</si>
  <si>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</si>
  <si>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</si>
  <si>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</si>
  <si>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</si>
  <si>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</si>
  <si>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</si>
  <si>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</si>
  <si>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</si>
  <si>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</si>
  <si>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</si>
  <si>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</si>
  <si>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</si>
  <si>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</si>
  <si>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</si>
  <si>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</si>
  <si>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</si>
  <si>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</si>
  <si>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</si>
  <si>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</si>
  <si>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</si>
  <si>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</si>
  <si>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</si>
  <si>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</si>
  <si>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</si>
  <si>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</si>
  <si>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</si>
  <si>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</si>
  <si>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</si>
  <si>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</si>
  <si>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</si>
  <si>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</si>
  <si>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</si>
  <si>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</si>
  <si>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</si>
  <si>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</si>
  <si>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</si>
  <si>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</si>
  <si>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</si>
  <si>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</si>
  <si>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</si>
  <si>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</si>
  <si>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</si>
  <si>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</si>
  <si>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</si>
  <si>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</si>
  <si>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</si>
  <si>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</si>
  <si>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</si>
  <si>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</si>
  <si>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</si>
  <si>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</si>
  <si>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</si>
  <si>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</si>
  <si>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</si>
  <si>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</si>
  <si>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</si>
  <si>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</si>
  <si>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</si>
  <si>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</si>
  <si>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</si>
  <si>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</si>
  <si>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</si>
  <si>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</si>
  <si>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</si>
  <si>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</si>
  <si>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</si>
  <si>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</si>
  <si>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</si>
  <si>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</si>
  <si>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</si>
  <si>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</si>
  <si>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</si>
  <si>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</si>
  <si>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</si>
  <si>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</si>
  <si>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</si>
  <si>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</si>
  <si>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</si>
  <si>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</si>
  <si>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</si>
  <si>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</si>
  <si>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</si>
  <si>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</si>
  <si>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</si>
  <si>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</si>
  <si>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</si>
  <si>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</si>
  <si>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</si>
  <si>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</si>
  <si>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</si>
  <si>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</si>
  <si>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</si>
  <si>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</si>
  <si>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</si>
  <si>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</si>
  <si>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</si>
  <si>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</si>
  <si>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</si>
  <si>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</si>
  <si>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</si>
  <si>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</si>
  <si>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</si>
  <si>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</si>
  <si>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</si>
  <si>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</si>
  <si>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</si>
  <si>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</si>
  <si>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</si>
  <si>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</si>
  <si>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</si>
  <si>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</si>
  <si>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</si>
  <si>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</si>
  <si>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</si>
  <si>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</si>
  <si>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</si>
  <si>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</si>
  <si>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</si>
  <si>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</si>
  <si>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</si>
  <si>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</si>
  <si>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</si>
  <si>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</si>
  <si>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</si>
  <si>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</si>
  <si>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</si>
  <si>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</si>
  <si>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</si>
  <si>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</si>
  <si>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</si>
  <si>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</si>
  <si>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</si>
  <si>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</si>
  <si>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</si>
  <si>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</si>
  <si>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</si>
  <si>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</si>
  <si>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</si>
  <si>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</si>
  <si>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</si>
  <si>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</si>
  <si>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</si>
  <si>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</si>
  <si>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</si>
  <si>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</si>
  <si>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</si>
  <si>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</si>
  <si>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</si>
  <si>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</si>
  <si>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</si>
  <si>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</si>
  <si>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</si>
  <si>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</si>
  <si>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</si>
  <si>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</si>
  <si>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</si>
  <si>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</si>
  <si>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</si>
  <si>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</si>
  <si>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</si>
  <si>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</si>
  <si>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</si>
  <si>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</si>
  <si>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</si>
  <si>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</si>
  <si>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</si>
  <si>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</si>
  <si>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</si>
  <si>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</si>
  <si>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</si>
  <si>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</si>
  <si>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</si>
  <si>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</si>
  <si>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</si>
  <si>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</si>
  <si>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</si>
  <si>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</si>
  <si>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</si>
  <si>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</si>
  <si>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</si>
  <si>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</si>
  <si>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</si>
  <si>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</si>
  <si>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</si>
  <si>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</si>
  <si>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</si>
  <si>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</si>
  <si>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</si>
  <si>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</si>
  <si>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</si>
  <si>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</si>
  <si>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</si>
  <si>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</si>
  <si>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</si>
  <si>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</si>
  <si>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</si>
  <si>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</si>
  <si>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</si>
  <si>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</si>
  <si>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</si>
  <si>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</si>
  <si>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</si>
  <si>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</si>
  <si>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</si>
  <si>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</si>
  <si>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</si>
  <si>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</si>
  <si>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</si>
  <si>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</si>
  <si>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</si>
  <si>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</si>
  <si>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</si>
  <si>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</si>
  <si>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</si>
  <si>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</si>
  <si>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</si>
  <si>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</si>
  <si>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</si>
  <si>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</si>
  <si>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</si>
  <si>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</si>
  <si>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</si>
  <si>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</si>
  <si>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</si>
  <si>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</si>
  <si>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</si>
  <si>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</si>
  <si>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</si>
  <si>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</si>
  <si>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</si>
  <si>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</si>
  <si>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</si>
  <si>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</si>
  <si>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</si>
  <si>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</si>
  <si>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</si>
  <si>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</si>
  <si>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</si>
  <si>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</si>
  <si>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</si>
  <si>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</si>
  <si>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</si>
  <si>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</si>
  <si>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</si>
  <si>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</si>
  <si>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</si>
  <si>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</si>
  <si>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</si>
  <si>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</si>
  <si>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</si>
  <si>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</si>
  <si>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</si>
  <si>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</si>
  <si>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</si>
  <si>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</si>
  <si>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</si>
  <si>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</si>
  <si>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</si>
  <si>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</si>
  <si>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</si>
  <si>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</si>
  <si>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</si>
  <si>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</si>
  <si>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</si>
  <si>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</si>
  <si>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</si>
  <si>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</si>
  <si>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</si>
  <si>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</si>
  <si>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</si>
  <si>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</si>
  <si>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</si>
  <si>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</si>
  <si>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</si>
  <si>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</si>
  <si>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</si>
  <si>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</si>
  <si>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</si>
  <si>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</si>
  <si>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</si>
  <si>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</si>
  <si>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</si>
  <si>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</si>
  <si>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</si>
  <si>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</si>
  <si>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</si>
  <si>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</si>
  <si>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</si>
  <si>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</si>
  <si>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</si>
  <si>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</si>
  <si>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</si>
  <si>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</si>
  <si>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</si>
  <si>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</si>
  <si>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</si>
  <si>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</si>
  <si>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</si>
  <si>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</si>
  <si>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</si>
  <si>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</si>
  <si>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</si>
  <si>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</si>
  <si>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</si>
  <si>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</si>
  <si>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</si>
  <si>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</si>
  <si>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</si>
  <si>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</si>
  <si>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</si>
  <si>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</si>
  <si>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</si>
  <si>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</si>
  <si>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</si>
  <si>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</si>
  <si>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</si>
  <si>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</si>
  <si>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</si>
  <si>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</si>
  <si>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</si>
  <si>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</si>
  <si>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</si>
  <si>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</si>
  <si>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</si>
  <si>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</si>
  <si>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</si>
  <si>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</si>
  <si>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</si>
  <si>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</si>
  <si>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</si>
  <si>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</si>
  <si>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</si>
  <si>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</si>
  <si>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</si>
  <si>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</si>
  <si>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</si>
  <si>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</si>
  <si>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</si>
  <si>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</si>
  <si>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</si>
  <si>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</si>
  <si>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</si>
  <si>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</si>
  <si>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</si>
  <si>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</si>
  <si>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</si>
  <si>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</si>
  <si>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</si>
  <si>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</si>
  <si>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</si>
  <si>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</si>
  <si>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</si>
  <si>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</si>
  <si>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</si>
  <si>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</si>
  <si>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</si>
  <si>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</si>
  <si>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</si>
  <si>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</si>
  <si>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</si>
  <si>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</si>
  <si>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</si>
  <si>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</si>
  <si>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</si>
  <si>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</si>
  <si>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</si>
  <si>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</si>
  <si>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</si>
  <si>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</si>
  <si>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</si>
  <si>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</si>
  <si>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</si>
  <si>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</si>
  <si>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</si>
  <si>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</si>
  <si>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</si>
  <si>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</si>
  <si>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</si>
  <si>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</si>
  <si>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</si>
  <si>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</si>
  <si>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</si>
  <si>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</si>
  <si>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</si>
  <si>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</si>
  <si>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</si>
  <si>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</si>
  <si>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</si>
  <si>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</si>
  <si>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</si>
  <si>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</si>
  <si>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</si>
  <si>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</si>
  <si>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</si>
  <si>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</si>
  <si>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</si>
  <si>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</si>
  <si>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</si>
  <si>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</si>
  <si>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</si>
  <si>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</si>
  <si>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</si>
  <si>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</si>
  <si>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</si>
  <si>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</si>
  <si>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</si>
  <si>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</si>
  <si>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</si>
  <si>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</si>
  <si>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</si>
  <si>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</si>
  <si>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</si>
  <si>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</si>
  <si>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</si>
  <si>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</si>
  <si>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</si>
  <si>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</si>
  <si>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</si>
  <si>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</si>
  <si>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</si>
  <si>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</si>
  <si>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</si>
  <si>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</si>
  <si>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</si>
  <si>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</si>
  <si>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</si>
  <si>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</si>
  <si>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</si>
  <si>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</si>
  <si>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</si>
  <si>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</si>
  <si>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</si>
  <si>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</si>
  <si>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</si>
  <si>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</si>
  <si>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</si>
  <si>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</si>
  <si>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</si>
  <si>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</si>
  <si>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</si>
  <si>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</si>
  <si>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</si>
  <si>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</si>
  <si>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</si>
  <si>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</si>
  <si>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</si>
  <si>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</si>
  <si>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</si>
  <si>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</si>
  <si>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</si>
  <si>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</si>
  <si>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</si>
  <si>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</si>
  <si>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</si>
  <si>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</si>
  <si>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</si>
  <si>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</si>
  <si>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</si>
  <si>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</si>
  <si>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</si>
  <si>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</si>
  <si>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</si>
  <si>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</si>
  <si>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</si>
  <si>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</si>
  <si>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</si>
  <si>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</si>
  <si>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</si>
  <si>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</si>
  <si>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</si>
  <si>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</si>
  <si>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</si>
  <si>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</si>
  <si>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</si>
  <si>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</si>
  <si>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</si>
  <si>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</si>
  <si>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</si>
  <si>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</si>
  <si>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</si>
  <si>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</si>
  <si>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</si>
  <si>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</si>
  <si>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</si>
  <si>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</si>
  <si>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</si>
  <si>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</si>
  <si>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</si>
  <si>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</si>
  <si>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</si>
  <si>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</si>
  <si>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</si>
  <si>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</si>
  <si>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</si>
  <si>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</si>
  <si>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</si>
  <si>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</si>
  <si>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</si>
  <si>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</si>
  <si>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</si>
  <si>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</si>
  <si>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</si>
  <si>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</si>
  <si>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</si>
  <si>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</si>
  <si>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</si>
  <si>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</si>
  <si>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</si>
  <si>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</si>
  <si>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</si>
  <si>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</si>
  <si>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</si>
  <si>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</si>
  <si>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</si>
  <si>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</si>
  <si>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</si>
  <si>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</si>
  <si>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</si>
  <si>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</si>
  <si>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</si>
  <si>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</si>
  <si>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</si>
  <si>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</si>
  <si>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</si>
  <si>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</si>
  <si>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</si>
  <si>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</si>
  <si>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</si>
  <si>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</si>
  <si>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</si>
  <si>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</si>
  <si>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</si>
  <si>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</si>
  <si>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</si>
  <si>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</si>
  <si>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</si>
  <si>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</si>
  <si>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</si>
  <si>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</si>
  <si>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</si>
  <si>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</si>
  <si>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</si>
  <si>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</si>
  <si>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</si>
  <si>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</si>
  <si>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</si>
  <si>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</si>
  <si>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</si>
  <si>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</si>
  <si>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</si>
  <si>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</si>
  <si>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</si>
  <si>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</si>
  <si>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</si>
  <si>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</si>
  <si>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</si>
  <si>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</si>
  <si>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</si>
  <si>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</si>
  <si>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</si>
  <si>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</si>
  <si>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</si>
  <si>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</si>
  <si>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</si>
  <si>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</si>
  <si>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</si>
  <si>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</si>
  <si>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</si>
  <si>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</si>
  <si>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</si>
  <si>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</si>
  <si>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</si>
  <si>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</si>
  <si>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</si>
  <si>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</si>
  <si>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</si>
  <si>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</si>
  <si>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</si>
  <si>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</si>
  <si>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</si>
  <si>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</si>
  <si>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</si>
  <si>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</si>
  <si>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</si>
  <si>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</si>
  <si>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</si>
  <si>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</si>
  <si>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</si>
  <si>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</si>
  <si>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</si>
  <si>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</si>
  <si>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</si>
  <si>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</si>
  <si>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</si>
  <si>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</si>
  <si>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</si>
  <si>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</si>
  <si>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</si>
  <si>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</si>
  <si>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</si>
  <si>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</si>
  <si>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</si>
  <si>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</si>
  <si>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</si>
  <si>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</si>
  <si>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</si>
  <si>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</si>
  <si>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</si>
  <si>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</si>
  <si>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</si>
  <si>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</si>
  <si>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</si>
  <si>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</si>
  <si>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</si>
  <si>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</si>
  <si>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</si>
  <si>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</si>
  <si>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</si>
  <si>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</si>
  <si>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</si>
  <si>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</si>
  <si>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</si>
  <si>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</si>
  <si>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</si>
  <si>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</si>
  <si>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</si>
  <si>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</si>
  <si>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</si>
  <si>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</si>
  <si>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</si>
  <si>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</si>
  <si>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</si>
  <si>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</si>
  <si>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</si>
  <si>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</si>
  <si>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</si>
  <si>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</si>
  <si>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</si>
  <si>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</si>
  <si>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</si>
  <si>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</si>
  <si>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</si>
  <si>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</si>
  <si>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</si>
  <si>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</si>
  <si>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</si>
  <si>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</si>
  <si>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</si>
  <si>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</si>
  <si>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</si>
  <si>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</si>
  <si>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</si>
  <si>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</si>
  <si>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</si>
  <si>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</si>
  <si>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</si>
  <si>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</si>
  <si>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</si>
  <si>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</si>
  <si>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</si>
  <si>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</si>
  <si>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</si>
  <si>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</si>
  <si>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</si>
  <si>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</si>
  <si>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</si>
  <si>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</si>
  <si>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</si>
  <si>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</si>
  <si>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</si>
  <si>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</si>
  <si>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</si>
  <si>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</si>
  <si>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</si>
  <si>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</si>
  <si>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</si>
  <si>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</si>
  <si>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</si>
  <si>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</si>
  <si>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</si>
  <si>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</si>
  <si>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</si>
  <si>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</si>
  <si>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</si>
  <si>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</si>
  <si>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</si>
  <si>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</si>
  <si>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</si>
  <si>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</si>
  <si>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</si>
  <si>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</si>
  <si>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</si>
  <si>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</si>
  <si>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</si>
  <si>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</si>
  <si>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</si>
  <si>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</si>
  <si>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</si>
  <si>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</si>
  <si>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</si>
  <si>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</si>
  <si>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</si>
  <si>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</si>
  <si>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</si>
  <si>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</si>
  <si>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</si>
  <si>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</si>
  <si>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</si>
  <si>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</si>
  <si>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</si>
  <si>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</si>
  <si>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</si>
  <si>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</si>
  <si>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</si>
  <si>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</si>
  <si>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</si>
  <si>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</si>
  <si>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</si>
  <si>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</si>
  <si>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</si>
  <si>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</si>
  <si>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</si>
  <si>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</si>
  <si>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</si>
  <si>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</si>
  <si>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</si>
  <si>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</si>
  <si>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</si>
  <si>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</si>
  <si>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</si>
  <si>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</si>
  <si>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</si>
  <si>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</si>
  <si>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</si>
  <si>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</si>
  <si>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</si>
  <si>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</si>
  <si>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</si>
  <si>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</si>
  <si>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</si>
  <si>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</si>
  <si>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</si>
  <si>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</si>
  <si>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</si>
  <si>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</si>
  <si>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</si>
  <si>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</si>
  <si>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</si>
  <si>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</si>
  <si>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</si>
  <si>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</si>
  <si>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</si>
  <si>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</si>
  <si>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</si>
  <si>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</si>
  <si>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</si>
  <si>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</si>
  <si>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</si>
  <si>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</si>
  <si>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</si>
  <si>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</si>
  <si>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</si>
  <si>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</si>
  <si>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</si>
  <si>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</si>
  <si>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</si>
  <si>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</si>
  <si>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</si>
  <si>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</si>
  <si>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</si>
  <si>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</si>
  <si>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</si>
  <si>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</si>
  <si>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</si>
  <si>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</si>
  <si>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</si>
  <si>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</si>
  <si>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</si>
  <si>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</si>
  <si>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</si>
  <si>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</si>
  <si>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</si>
  <si>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</si>
  <si>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</si>
  <si>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</si>
  <si>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</si>
  <si>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</si>
  <si>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</si>
  <si>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</si>
  <si>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</si>
  <si>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</si>
  <si>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</si>
  <si>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</si>
  <si>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</si>
  <si>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</si>
  <si>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</si>
  <si>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</si>
  <si>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</si>
  <si>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</si>
  <si>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</si>
  <si>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</si>
  <si>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</si>
  <si>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</si>
  <si>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</si>
  <si>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</si>
  <si>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</si>
  <si>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</si>
  <si>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</si>
  <si>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</si>
  <si>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</si>
  <si>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</si>
  <si>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</si>
  <si>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</si>
  <si>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</si>
  <si>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</si>
  <si>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</si>
  <si>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</si>
  <si>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</si>
  <si>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</si>
  <si>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</si>
  <si>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</si>
  <si>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</si>
  <si>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</si>
  <si>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</si>
  <si>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</si>
  <si>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</si>
  <si>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</si>
  <si>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</si>
  <si>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</si>
  <si>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</si>
  <si>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</si>
  <si>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</si>
  <si>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</si>
  <si>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</si>
  <si>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</si>
  <si>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</si>
  <si>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</si>
  <si>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</si>
  <si>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</si>
  <si>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</si>
  <si>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</si>
  <si>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</si>
  <si>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</si>
  <si>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</si>
  <si>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</si>
  <si>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</si>
  <si>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</si>
  <si>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</si>
  <si>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</si>
  <si>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</si>
  <si>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</si>
  <si>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</si>
  <si>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</si>
  <si>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</si>
  <si>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</si>
  <si>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</si>
  <si>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</si>
  <si>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</si>
  <si>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</si>
  <si>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</si>
  <si>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</si>
  <si>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</si>
  <si>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</si>
  <si>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</si>
  <si>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</si>
  <si>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</si>
  <si>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</si>
  <si>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</si>
  <si>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</si>
  <si>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</si>
  <si>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</si>
  <si>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</si>
  <si>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</si>
  <si>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</si>
  <si>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</si>
  <si>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</si>
  <si>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</si>
  <si>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</si>
  <si>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</si>
  <si>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</si>
  <si>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</si>
  <si>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</si>
  <si>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</si>
  <si>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</si>
  <si>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</si>
  <si>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</si>
  <si>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</si>
  <si>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</si>
  <si>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</si>
  <si>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</si>
  <si>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</si>
  <si>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</si>
  <si>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</si>
  <si>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</si>
  <si>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</si>
  <si>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</si>
  <si>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</si>
  <si>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</si>
  <si>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</si>
  <si>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</si>
  <si>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</si>
  <si>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</si>
  <si>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</si>
  <si>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</si>
  <si>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</si>
  <si>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</si>
  <si>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</si>
  <si>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</si>
  <si>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</si>
  <si>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</si>
  <si>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</si>
  <si>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</si>
  <si>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</si>
  <si>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</si>
  <si>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</si>
  <si>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</si>
  <si>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</si>
  <si>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</si>
  <si>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</si>
  <si>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</si>
  <si>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</si>
  <si>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</si>
  <si>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</si>
  <si>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</si>
  <si>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</si>
  <si>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</si>
  <si>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</si>
  <si>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</si>
  <si>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</si>
  <si>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</si>
  <si>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</si>
  <si>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</si>
  <si>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</si>
  <si>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</si>
  <si>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</si>
  <si>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</si>
  <si>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</si>
  <si>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</si>
  <si>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</si>
  <si>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</si>
  <si>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</si>
  <si>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</si>
  <si>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</si>
  <si>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</si>
  <si>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</si>
  <si>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</si>
  <si>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</si>
  <si>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</si>
  <si>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</si>
  <si>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</si>
  <si>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</si>
  <si>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</si>
  <si>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</si>
  <si>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</si>
  <si>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</si>
  <si>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</si>
  <si>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</si>
  <si>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</si>
  <si>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</si>
  <si>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</si>
  <si>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</si>
  <si>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</si>
  <si>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</si>
  <si>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</si>
  <si>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</si>
  <si>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</si>
  <si>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</si>
  <si>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</si>
  <si>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</si>
  <si>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</si>
  <si>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</si>
  <si>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</si>
  <si>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</si>
  <si>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</si>
  <si>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</si>
  <si>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</si>
  <si>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</si>
  <si>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</si>
  <si>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</si>
  <si>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</si>
  <si>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</si>
  <si>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</si>
  <si>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</si>
  <si>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</si>
  <si>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</si>
  <si>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</si>
  <si>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</si>
  <si>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</si>
  <si>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</si>
  <si>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</si>
  <si>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</si>
  <si>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</si>
  <si>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</si>
  <si>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</si>
  <si>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</si>
  <si>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</si>
  <si>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</si>
  <si>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</si>
  <si>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</si>
  <si>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</si>
  <si>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</si>
  <si>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</si>
  <si>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</si>
  <si>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</si>
  <si>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</si>
  <si>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</si>
  <si>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</si>
  <si>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</si>
  <si>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</si>
  <si>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</si>
  <si>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</si>
  <si>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</si>
  <si>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</si>
  <si>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</si>
  <si>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</si>
  <si>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</si>
  <si>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</si>
  <si>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</si>
  <si>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</si>
  <si>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</si>
  <si>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</si>
  <si>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</si>
  <si>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</si>
  <si>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</si>
  <si>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</si>
  <si>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</si>
  <si>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</si>
  <si>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</si>
  <si>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</si>
  <si>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</si>
  <si>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</si>
  <si>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</si>
  <si>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</si>
  <si>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</si>
  <si>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</si>
  <si>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</si>
  <si>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</si>
  <si>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</si>
  <si>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</si>
  <si>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</si>
  <si>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</si>
  <si>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</si>
  <si>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</si>
  <si>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</si>
  <si>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</si>
  <si>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</si>
  <si>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</si>
  <si>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</si>
  <si>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</si>
  <si>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</si>
  <si>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</si>
  <si>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</si>
  <si>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</si>
  <si>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</si>
  <si>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</si>
  <si>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</si>
  <si>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</si>
  <si>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</si>
  <si>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</si>
  <si>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</si>
  <si>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</si>
  <si>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</si>
  <si>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</si>
  <si>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</si>
  <si>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</si>
  <si>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</si>
  <si>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</si>
  <si>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</si>
  <si>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</si>
  <si>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</si>
  <si>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</si>
  <si>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</si>
  <si>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</si>
  <si>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</si>
  <si>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</si>
  <si>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</si>
  <si>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</si>
  <si>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</si>
  <si>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</si>
  <si>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</si>
  <si>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</si>
  <si>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</si>
  <si>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</si>
  <si>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</si>
  <si>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</si>
  <si>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</si>
  <si>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</si>
  <si>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</si>
  <si>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</si>
  <si>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</si>
  <si>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</si>
  <si>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</si>
  <si>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</si>
  <si>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</si>
  <si>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</si>
  <si>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</si>
  <si>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</si>
  <si>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</si>
  <si>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</si>
  <si>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</si>
  <si>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</si>
  <si>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</si>
  <si>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</si>
  <si>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</si>
  <si>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</si>
  <si>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</si>
  <si>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</si>
  <si>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</si>
  <si>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</si>
  <si>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</si>
  <si>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</si>
  <si>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</si>
  <si>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</si>
  <si>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</si>
  <si>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</si>
  <si>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</si>
  <si>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</si>
  <si>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</si>
  <si>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</si>
  <si>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</si>
  <si>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</si>
  <si>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</si>
  <si>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</si>
  <si>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</si>
  <si>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</si>
  <si>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</si>
  <si>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</si>
  <si>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</si>
  <si>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</si>
  <si>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</si>
  <si>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</si>
  <si>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</si>
  <si>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</si>
  <si>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</si>
  <si>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</si>
  <si>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</si>
  <si>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</si>
  <si>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</si>
  <si>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</si>
  <si>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</si>
  <si>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</si>
  <si>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</si>
  <si>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</si>
  <si>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</si>
  <si>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</si>
  <si>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</si>
  <si>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</si>
  <si>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</si>
  <si>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</si>
  <si>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</si>
  <si>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</si>
  <si>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</si>
  <si>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</si>
  <si>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</si>
  <si>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</si>
  <si>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</si>
  <si>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</si>
  <si>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</si>
  <si>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</si>
  <si>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</si>
  <si>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</si>
  <si>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</si>
  <si>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</si>
  <si>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</si>
  <si>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</si>
  <si>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</si>
  <si>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</si>
  <si>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</si>
  <si>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</si>
  <si>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</si>
  <si>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</si>
  <si>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</si>
  <si>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</si>
  <si>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</si>
  <si>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</si>
  <si>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</si>
  <si>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</si>
  <si>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</si>
  <si>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</si>
  <si>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</si>
  <si>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</si>
  <si>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</si>
  <si>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</si>
  <si>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</si>
  <si>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</si>
  <si>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</si>
  <si>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</si>
  <si>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</si>
  <si>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</si>
  <si>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</si>
  <si>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</si>
  <si>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</si>
  <si>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</si>
  <si>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</si>
  <si>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</si>
  <si>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</si>
  <si>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</si>
  <si>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</si>
  <si>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</si>
  <si>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</si>
  <si>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</si>
  <si>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</si>
  <si>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</si>
  <si>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</si>
  <si>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</si>
  <si>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</si>
  <si>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</si>
  <si>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</si>
  <si>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</si>
  <si>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</si>
  <si>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</si>
  <si>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</si>
  <si>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</si>
  <si>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</si>
  <si>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</si>
  <si>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</si>
  <si>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</si>
  <si>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</si>
  <si>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</si>
  <si>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</si>
  <si>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</si>
  <si>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</si>
  <si>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</si>
  <si>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</si>
  <si>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</si>
  <si>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</si>
  <si>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</si>
  <si>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</si>
  <si>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</si>
  <si>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</si>
  <si>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</si>
  <si>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</si>
  <si>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</si>
  <si>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</si>
  <si>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</si>
  <si>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</si>
  <si>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</si>
  <si>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</si>
  <si>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</si>
  <si>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</si>
  <si>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</si>
  <si>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</si>
  <si>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</si>
  <si>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</si>
  <si>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</si>
  <si>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</si>
  <si>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</si>
  <si>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</si>
  <si>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</si>
  <si>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</si>
  <si>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</si>
  <si>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</si>
  <si>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</si>
  <si>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</si>
  <si>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</si>
  <si>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</si>
  <si>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</si>
  <si>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</si>
  <si>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</si>
  <si>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</si>
  <si>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</si>
  <si>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</si>
  <si>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</si>
  <si>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</si>
  <si>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</si>
  <si>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</si>
  <si>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</si>
  <si>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</si>
  <si>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</si>
  <si>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</si>
  <si>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</si>
  <si>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</si>
  <si>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</si>
  <si>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</si>
  <si>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</si>
  <si>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</si>
  <si>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</si>
  <si>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</si>
  <si>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</si>
  <si>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</si>
  <si>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</si>
  <si>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</si>
  <si>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</si>
  <si>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</si>
  <si>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</si>
  <si>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</si>
  <si>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</si>
  <si>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</si>
  <si>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</si>
  <si>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</si>
  <si>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</si>
  <si>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</si>
  <si>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</si>
  <si>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</si>
  <si>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</si>
  <si>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</si>
  <si>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</si>
  <si>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</si>
  <si>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</si>
  <si>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</si>
  <si>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</si>
  <si>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</si>
  <si>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</si>
  <si>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</si>
  <si>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</si>
  <si>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</si>
  <si>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</si>
  <si>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</si>
  <si>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</si>
  <si>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</si>
  <si>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</si>
  <si>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</si>
  <si>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</si>
  <si>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</si>
  <si>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</si>
  <si>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</si>
  <si>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</si>
  <si>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</si>
  <si>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</si>
  <si>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</si>
  <si>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</si>
  <si>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</si>
  <si>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</si>
  <si>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</si>
  <si>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</si>
  <si>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</si>
  <si>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</si>
  <si>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</si>
  <si>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</si>
  <si>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</si>
  <si>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</si>
  <si>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</si>
  <si>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</si>
  <si>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</si>
  <si>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</si>
  <si>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</si>
  <si>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</si>
  <si>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</si>
  <si>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</si>
  <si>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</si>
  <si>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</si>
  <si>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</si>
  <si>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</si>
  <si>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</si>
  <si>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</si>
  <si>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</si>
  <si>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</si>
  <si>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</si>
  <si>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</si>
  <si>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</si>
  <si>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</si>
  <si>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</si>
  <si>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</si>
  <si>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</si>
  <si>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</si>
  <si>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</si>
  <si>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</si>
  <si>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</si>
  <si>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</si>
  <si>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</si>
  <si>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</si>
  <si>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</si>
  <si>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</si>
  <si>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</si>
  <si>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</si>
  <si>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</si>
  <si>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</si>
  <si>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</si>
  <si>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</si>
  <si>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</si>
  <si>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</si>
  <si>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</si>
  <si>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</si>
  <si>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</si>
  <si>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</si>
  <si>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</si>
  <si>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</si>
  <si>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</si>
  <si>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</si>
  <si>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</si>
  <si>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</si>
  <si>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</si>
  <si>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</si>
  <si>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</si>
  <si>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</si>
  <si>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</si>
  <si>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</si>
  <si>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</si>
  <si>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</si>
  <si>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</si>
  <si>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</si>
  <si>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</si>
  <si>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</si>
  <si>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</si>
  <si>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</si>
  <si>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</si>
  <si>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</si>
  <si>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</si>
  <si>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</si>
  <si>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</si>
  <si>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</si>
  <si>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</si>
  <si>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</si>
  <si>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</si>
  <si>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</si>
  <si>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</si>
  <si>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</si>
  <si>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</si>
  <si>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</si>
  <si>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</si>
  <si>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</si>
  <si>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</si>
  <si>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</si>
  <si>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</si>
  <si>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</si>
  <si>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</si>
  <si>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</si>
  <si>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</si>
  <si>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</si>
  <si>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</si>
  <si>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</si>
  <si>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</si>
  <si>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</si>
  <si>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</si>
  <si>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</si>
  <si>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</si>
  <si>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</si>
  <si>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</si>
  <si>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</si>
  <si>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</si>
  <si>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</si>
  <si>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</si>
  <si>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</si>
  <si>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</si>
  <si>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</si>
  <si>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</si>
  <si>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</si>
  <si>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</si>
  <si>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</si>
  <si>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</si>
  <si>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</si>
  <si>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</si>
  <si>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</si>
  <si>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</si>
  <si>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</si>
  <si>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</si>
  <si>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</si>
  <si>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</si>
  <si>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</si>
  <si>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</si>
  <si>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</si>
  <si>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</si>
  <si>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</si>
  <si>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</si>
  <si>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</si>
  <si>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</si>
  <si>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</si>
  <si>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</si>
  <si>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</si>
  <si>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</si>
  <si>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</si>
  <si>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</si>
  <si>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</si>
  <si>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</si>
  <si>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</si>
  <si>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</si>
  <si>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</si>
  <si>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</si>
  <si>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</si>
  <si>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</si>
  <si>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</si>
  <si>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</si>
  <si>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</si>
  <si>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</si>
  <si>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</si>
  <si>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</si>
  <si>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</si>
  <si>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</si>
  <si>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</si>
  <si>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</si>
  <si>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</si>
  <si>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</si>
  <si>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</si>
  <si>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</si>
  <si>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</si>
  <si>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</si>
  <si>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</si>
  <si>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</si>
  <si>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</si>
  <si>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</si>
  <si>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</si>
  <si>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</si>
  <si>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</si>
  <si>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</si>
  <si>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</si>
  <si>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</si>
  <si>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</si>
  <si>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</si>
  <si>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</si>
  <si>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</si>
  <si>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</si>
  <si>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</si>
  <si>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</si>
  <si>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</si>
  <si>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</si>
  <si>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</si>
  <si>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</si>
  <si>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</si>
  <si>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</si>
  <si>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</si>
  <si>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</si>
  <si>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</si>
  <si>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</si>
  <si>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</si>
  <si>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</si>
  <si>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</si>
  <si>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</si>
  <si>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</si>
  <si>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</si>
  <si>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</si>
  <si>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</si>
  <si>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</si>
  <si>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</si>
  <si>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</si>
  <si>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</si>
  <si>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</si>
  <si>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</si>
  <si>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</si>
  <si>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</si>
  <si>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</si>
  <si>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</si>
  <si>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</si>
  <si>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</si>
  <si>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</si>
  <si>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</si>
  <si>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</si>
  <si>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</si>
  <si>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</si>
  <si>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</si>
  <si>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</si>
  <si>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</si>
  <si>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</si>
  <si>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</si>
  <si>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</si>
  <si>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</si>
  <si>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</si>
  <si>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</si>
  <si>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</si>
  <si>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</si>
  <si>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</si>
  <si>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</si>
  <si>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</si>
  <si>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</si>
  <si>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</si>
  <si>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</si>
  <si>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</si>
  <si>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</si>
  <si>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</si>
  <si>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</si>
  <si>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</si>
  <si>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</si>
  <si>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</si>
  <si>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</si>
  <si>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</si>
  <si>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</si>
  <si>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</si>
  <si>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</si>
  <si>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</si>
  <si>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</si>
  <si>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</si>
  <si>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</si>
  <si>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</si>
  <si>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</si>
  <si>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</si>
  <si>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</si>
  <si>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</si>
  <si>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</si>
  <si>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</si>
  <si>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</si>
  <si>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</si>
  <si>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</si>
  <si>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</si>
  <si>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</si>
  <si>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</si>
  <si>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</si>
  <si>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</si>
  <si>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</si>
  <si>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</si>
  <si>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</si>
  <si>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</si>
  <si>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</si>
  <si>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</si>
  <si>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</si>
  <si>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</si>
  <si>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</si>
  <si>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</si>
  <si>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</si>
  <si>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</si>
  <si>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</si>
  <si>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</si>
  <si>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</si>
  <si>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</si>
  <si>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</si>
  <si>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</si>
  <si>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</si>
  <si>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</si>
  <si>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</si>
  <si>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</si>
  <si>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</si>
  <si>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</si>
  <si>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</si>
  <si>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</si>
  <si>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</si>
  <si>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</si>
  <si>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</si>
  <si>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</si>
  <si>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</si>
  <si>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</si>
  <si>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</si>
  <si>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</si>
  <si>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</si>
  <si>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</si>
  <si>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</si>
  <si>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</si>
  <si>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</si>
  <si>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</si>
  <si>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</si>
  <si>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</si>
  <si>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</si>
  <si>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</si>
  <si>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</si>
  <si>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</si>
  <si>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</si>
  <si>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</si>
  <si>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</si>
  <si>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</si>
  <si>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</si>
  <si>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</si>
  <si>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</si>
  <si>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</si>
  <si>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</si>
  <si>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</si>
  <si>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</si>
  <si>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</si>
  <si>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</si>
  <si>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</si>
  <si>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</si>
  <si>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</si>
  <si>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</si>
  <si>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</si>
  <si>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</si>
  <si>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</si>
  <si>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</si>
  <si>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</si>
  <si>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</si>
  <si>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</si>
  <si>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</si>
  <si>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</si>
  <si>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</si>
  <si>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</si>
  <si>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</si>
  <si>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</si>
  <si>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</si>
  <si>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</si>
  <si>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</si>
  <si>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</si>
  <si>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</si>
  <si>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</si>
  <si>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</si>
  <si>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</si>
  <si>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</si>
  <si>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</si>
  <si>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</si>
  <si>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</si>
  <si>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</si>
  <si>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</si>
  <si>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</si>
  <si>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</si>
  <si>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</si>
  <si>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</si>
  <si>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</si>
  <si>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</si>
  <si>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</si>
  <si>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</si>
  <si>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</si>
  <si>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</si>
  <si>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</si>
  <si>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</si>
  <si>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</si>
  <si>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</si>
  <si>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</si>
  <si>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</si>
  <si>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</si>
  <si>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</si>
  <si>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</si>
  <si>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</si>
  <si>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</si>
  <si>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</si>
  <si>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</si>
  <si>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</si>
  <si>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</si>
  <si>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</si>
  <si>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</si>
  <si>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</si>
  <si>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</si>
  <si>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</si>
  <si>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</si>
  <si>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</si>
  <si>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</si>
  <si>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</si>
  <si>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</si>
  <si>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</si>
  <si>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</si>
  <si>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</si>
  <si>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</si>
  <si>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</si>
  <si>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</si>
  <si>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</si>
  <si>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</si>
  <si>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</si>
  <si>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</si>
  <si>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</si>
  <si>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</si>
  <si>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</si>
  <si>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</si>
  <si>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</si>
  <si>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</si>
  <si>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</si>
  <si>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</si>
  <si>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</si>
  <si>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</si>
  <si>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</si>
  <si>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</si>
  <si>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</si>
  <si>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</si>
  <si>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</si>
  <si>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</si>
  <si>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</si>
  <si>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</si>
  <si>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</si>
  <si>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</si>
  <si>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</si>
  <si>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</si>
  <si>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</si>
  <si>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</si>
  <si>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</si>
  <si>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</si>
  <si>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</si>
  <si>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</si>
  <si>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</si>
  <si>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</si>
  <si>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</si>
  <si>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</si>
  <si>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</si>
  <si>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</si>
  <si>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</si>
  <si>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</si>
  <si>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</si>
  <si>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</si>
  <si>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</si>
  <si>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</si>
  <si>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</si>
  <si>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</si>
  <si>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</si>
  <si>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</si>
  <si>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</si>
  <si>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</si>
  <si>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</si>
  <si>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</si>
  <si>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</si>
  <si>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</si>
  <si>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</si>
  <si>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</si>
  <si>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</si>
  <si>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</si>
  <si>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</si>
  <si>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</si>
  <si>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</si>
  <si>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</si>
  <si>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</si>
  <si>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</si>
  <si>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</si>
  <si>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</si>
  <si>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</si>
  <si>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</si>
  <si>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</si>
  <si>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</si>
  <si>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</si>
  <si>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</si>
  <si>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</si>
  <si>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</si>
  <si>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</si>
  <si>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</si>
  <si>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</si>
  <si>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</si>
  <si>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</si>
  <si>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</si>
  <si>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</si>
  <si>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</si>
  <si>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</si>
  <si>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</si>
  <si>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</si>
  <si>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</si>
  <si>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</si>
  <si>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</si>
  <si>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</si>
  <si>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</si>
  <si>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</si>
  <si>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</si>
  <si>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</si>
  <si>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</si>
  <si>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</si>
  <si>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</si>
  <si>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</si>
  <si>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</si>
  <si>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</si>
  <si>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</si>
  <si>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</si>
  <si>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</si>
  <si>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</si>
  <si>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</si>
  <si>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</si>
  <si>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</si>
  <si>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</si>
  <si>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</si>
  <si>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</si>
  <si>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</si>
  <si>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</si>
  <si>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</si>
  <si>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</si>
  <si>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</si>
  <si>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</si>
  <si>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</si>
  <si>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</si>
  <si>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</si>
  <si>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</si>
  <si>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</si>
  <si>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</si>
  <si>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</si>
  <si>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</si>
  <si>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</si>
  <si>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</si>
  <si>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</si>
  <si>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</si>
  <si>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</si>
  <si>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</si>
  <si>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</si>
  <si>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</si>
  <si>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</si>
  <si>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</si>
  <si>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</si>
  <si>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</si>
  <si>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</si>
  <si>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</si>
  <si>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</si>
  <si>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</si>
  <si>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</si>
  <si>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</si>
  <si>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</si>
  <si>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</si>
  <si>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</si>
  <si>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</si>
  <si>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</si>
  <si>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</si>
  <si>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</si>
  <si>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</si>
  <si>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</si>
  <si>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</si>
  <si>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</si>
  <si>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</si>
  <si>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</si>
  <si>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</si>
  <si>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</si>
  <si>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</si>
  <si>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</si>
  <si>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</si>
  <si>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</si>
  <si>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</si>
  <si>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</si>
  <si>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</si>
  <si>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</si>
  <si>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</si>
  <si>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</si>
  <si>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</si>
  <si>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</si>
  <si>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</si>
  <si>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</si>
  <si>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</si>
  <si>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</si>
  <si>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</si>
  <si>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</si>
  <si>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</si>
  <si>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</si>
  <si>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</si>
  <si>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</si>
  <si>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</si>
  <si>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</si>
  <si>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</si>
  <si>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</si>
  <si>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</si>
  <si>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</si>
  <si>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</si>
  <si>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</si>
  <si>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</si>
  <si>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</si>
  <si>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</si>
  <si>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</si>
  <si>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</si>
  <si>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</si>
  <si>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</si>
  <si>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</si>
  <si>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</si>
  <si>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</si>
  <si>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</si>
  <si>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</si>
  <si>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</si>
  <si>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</si>
  <si>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</si>
  <si>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</si>
  <si>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</si>
  <si>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</si>
  <si>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</si>
  <si>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</si>
  <si>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</si>
  <si>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</si>
  <si>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</si>
  <si>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</si>
  <si>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</si>
  <si>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</si>
  <si>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</si>
  <si>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</si>
  <si>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</si>
  <si>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</si>
  <si>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</si>
  <si>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</si>
  <si>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</si>
  <si>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</si>
  <si>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</si>
  <si>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</si>
  <si>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</si>
  <si>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</si>
  <si>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</si>
  <si>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</si>
  <si>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</si>
  <si>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</si>
  <si>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</si>
  <si>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</si>
  <si>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</si>
  <si>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</si>
  <si>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</si>
  <si>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</si>
  <si>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</si>
  <si>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</si>
  <si>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</si>
  <si>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</si>
  <si>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</si>
  <si>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</si>
  <si>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</si>
  <si>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</si>
  <si>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</si>
  <si>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</si>
  <si>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</si>
  <si>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</si>
  <si>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</si>
  <si>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</si>
  <si>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</si>
  <si>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</si>
  <si>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</si>
  <si>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</si>
  <si>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</si>
  <si>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</si>
  <si>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</si>
  <si>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</si>
  <si>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</si>
  <si>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</si>
  <si>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</si>
  <si>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</si>
  <si>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</si>
  <si>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</si>
  <si>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</si>
  <si>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</si>
  <si>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</si>
  <si>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</si>
  <si>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</si>
  <si>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</si>
  <si>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</si>
  <si>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</si>
  <si>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</si>
  <si>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</si>
  <si>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</si>
  <si>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</si>
  <si>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</si>
  <si>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</si>
  <si>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</si>
  <si>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</si>
  <si>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</si>
  <si>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</si>
  <si>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</si>
  <si>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</si>
  <si>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</si>
  <si>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</si>
  <si>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</si>
  <si>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</si>
  <si>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</si>
  <si>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</si>
  <si>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</si>
  <si>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</si>
  <si>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</si>
  <si>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</si>
  <si>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</si>
  <si>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</si>
  <si>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</si>
  <si>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</si>
  <si>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</si>
  <si>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</si>
  <si>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</si>
  <si>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</si>
  <si>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</si>
  <si>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</si>
  <si>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</si>
  <si>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</si>
  <si>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</si>
  <si>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</si>
  <si>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</si>
  <si>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</si>
  <si>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</si>
  <si>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</si>
  <si>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</si>
  <si>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</si>
  <si>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</si>
  <si>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</si>
  <si>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</si>
  <si>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</si>
  <si>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</si>
  <si>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</si>
  <si>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</si>
  <si>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</si>
  <si>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</si>
  <si>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</si>
  <si>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</si>
  <si>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</si>
  <si>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</si>
  <si>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</si>
  <si>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</si>
  <si>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</si>
  <si>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</si>
  <si>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</si>
  <si>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</si>
  <si>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</si>
  <si>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</si>
  <si>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</si>
  <si>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</si>
  <si>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</si>
  <si>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</si>
  <si>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</si>
  <si>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</si>
  <si>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</si>
  <si>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</si>
  <si>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</si>
  <si>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</si>
  <si>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</si>
  <si>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</si>
  <si>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</si>
  <si>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</si>
  <si>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</si>
  <si>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</si>
  <si>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</si>
  <si>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</si>
  <si>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</si>
  <si>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</si>
  <si>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</si>
  <si>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</si>
  <si>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</si>
  <si>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</si>
  <si>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</si>
  <si>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</si>
  <si>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</si>
  <si>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</si>
  <si>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</si>
  <si>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</si>
  <si>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</si>
  <si>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</si>
  <si>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</si>
  <si>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</si>
  <si>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</si>
  <si>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</si>
  <si>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</si>
  <si>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</si>
  <si>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</si>
  <si>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</si>
  <si>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</si>
  <si>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</si>
  <si>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</si>
  <si>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</si>
  <si>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</si>
  <si>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</si>
  <si>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</si>
  <si>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</si>
  <si>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</si>
  <si>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</si>
  <si>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</si>
  <si>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</si>
  <si>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</si>
  <si>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</si>
  <si>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</si>
  <si>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</si>
  <si>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</si>
  <si>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</si>
  <si>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</si>
  <si>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</si>
  <si>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</si>
  <si>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</si>
  <si>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</si>
  <si>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</si>
  <si>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</si>
  <si>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</si>
  <si>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</si>
  <si>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</si>
  <si>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</si>
  <si>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</si>
  <si>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</si>
  <si>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</si>
  <si>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</si>
  <si>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</si>
  <si>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</si>
  <si>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</si>
  <si>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</si>
  <si>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</si>
  <si>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</si>
  <si>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</si>
  <si>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</si>
  <si>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</si>
  <si>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</si>
  <si>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</si>
  <si>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</si>
  <si>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</si>
  <si>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</si>
  <si>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</si>
  <si>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</si>
  <si>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</si>
  <si>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</si>
  <si>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</si>
  <si>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</si>
  <si>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</si>
  <si>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</si>
  <si>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</si>
  <si>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</si>
  <si>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</si>
  <si>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</si>
  <si>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</si>
  <si>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</si>
  <si>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</si>
  <si>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</si>
  <si>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</si>
  <si>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</si>
  <si>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</si>
  <si>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</si>
  <si>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</si>
  <si>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</si>
  <si>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</si>
  <si>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</si>
  <si>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</si>
  <si>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</si>
  <si>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</si>
  <si>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</si>
  <si>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</si>
  <si>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</si>
  <si>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</si>
  <si>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</si>
  <si>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</si>
  <si>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</si>
  <si>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</si>
  <si>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</si>
  <si>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</si>
  <si>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</si>
  <si>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</si>
  <si>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</si>
  <si>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</si>
  <si>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</si>
  <si>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</si>
  <si>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</si>
  <si>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</si>
  <si>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</si>
  <si>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</si>
  <si>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</si>
  <si>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</si>
  <si>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</si>
  <si>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</si>
  <si>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</si>
  <si>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</si>
  <si>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</si>
  <si>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</si>
  <si>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</si>
  <si>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</si>
  <si>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</si>
  <si>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</si>
  <si>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</si>
  <si>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</si>
  <si>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</si>
  <si>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</si>
  <si>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</si>
  <si>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</si>
  <si>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</si>
  <si>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</si>
  <si>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</si>
  <si>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</si>
  <si>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</si>
  <si>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</si>
  <si>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</si>
  <si>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</si>
  <si>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</si>
  <si>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</si>
  <si>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</si>
  <si>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</si>
  <si>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</si>
  <si>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</si>
  <si>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</si>
  <si>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</si>
  <si>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</si>
  <si>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</si>
  <si>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</si>
  <si>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</si>
  <si>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</si>
  <si>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</si>
  <si>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</si>
  <si>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</si>
  <si>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</si>
  <si>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</si>
  <si>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</si>
  <si>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</si>
  <si>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</si>
  <si>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</si>
  <si>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</si>
  <si>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</si>
  <si>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</si>
  <si>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</si>
  <si>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</si>
  <si>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</si>
  <si>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</si>
  <si>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</si>
  <si>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</si>
  <si>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</si>
  <si>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</si>
  <si>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</si>
  <si>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</si>
  <si>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</si>
  <si>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</si>
  <si>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</si>
  <si>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</si>
  <si>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</si>
  <si>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</si>
  <si>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</si>
  <si>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</si>
  <si>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</si>
  <si>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</si>
  <si>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</si>
  <si>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</si>
  <si>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</si>
  <si>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</si>
  <si>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</si>
  <si>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</si>
  <si>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</si>
  <si>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</si>
  <si>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</si>
  <si>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</si>
  <si>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</si>
  <si>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</si>
  <si>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</si>
  <si>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</si>
  <si>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</si>
  <si>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</si>
  <si>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</si>
  <si>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</si>
  <si>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</si>
  <si>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</si>
  <si>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</si>
  <si>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</si>
  <si>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</si>
  <si>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</si>
  <si>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</si>
  <si>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</si>
  <si>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</si>
  <si>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</si>
  <si>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</si>
  <si>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</si>
  <si>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</si>
  <si>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</si>
  <si>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</si>
  <si>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</si>
  <si>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</si>
  <si>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</si>
  <si>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</si>
  <si>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</si>
  <si>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</si>
  <si>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</si>
  <si>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</si>
  <si>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</si>
  <si>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</si>
  <si>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</si>
  <si>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</si>
  <si>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</si>
  <si>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</si>
  <si>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</si>
  <si>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</si>
  <si>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</si>
  <si>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</si>
  <si>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</si>
  <si>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</si>
  <si>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</si>
  <si>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</si>
  <si>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</si>
  <si>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</si>
  <si>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</si>
  <si>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</si>
  <si>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</si>
  <si>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</si>
  <si>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</si>
  <si>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</si>
  <si>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</si>
  <si>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</si>
  <si>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</si>
  <si>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</si>
  <si>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</si>
  <si>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</si>
  <si>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</si>
  <si>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</si>
  <si>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</si>
  <si>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</si>
  <si>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</si>
  <si>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</si>
  <si>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</si>
  <si>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</si>
  <si>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</si>
  <si>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</si>
  <si>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</si>
  <si>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</si>
  <si>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</si>
  <si>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</si>
  <si>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</si>
  <si>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</si>
  <si>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</si>
  <si>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</si>
  <si>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</si>
  <si>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</si>
  <si>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</si>
  <si>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</si>
  <si>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</si>
  <si>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</si>
  <si>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</si>
  <si>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</si>
  <si>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</si>
  <si>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</si>
  <si>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</si>
  <si>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</si>
  <si>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</si>
  <si>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</si>
  <si>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</si>
  <si>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</si>
  <si>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</si>
  <si>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</si>
  <si>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</si>
  <si>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</si>
  <si>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</si>
  <si>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</si>
  <si>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</si>
  <si>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</si>
  <si>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</si>
  <si>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</si>
  <si>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</si>
  <si>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</si>
  <si>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</si>
  <si>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</si>
  <si>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</si>
  <si>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</si>
  <si>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</si>
  <si>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</si>
  <si>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</si>
  <si>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</si>
  <si>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</si>
  <si>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</si>
  <si>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</si>
  <si>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</si>
  <si>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</si>
  <si>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</si>
  <si>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</si>
  <si>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</si>
  <si>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</si>
  <si>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</si>
  <si>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</si>
  <si>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</si>
  <si>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</si>
  <si>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</si>
  <si>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</si>
  <si>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</si>
  <si>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</si>
  <si>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</si>
  <si>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</si>
  <si>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</si>
  <si>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</si>
  <si>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</si>
  <si>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</si>
  <si>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</si>
  <si>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</si>
  <si>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</si>
  <si>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</si>
  <si>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</si>
  <si>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</si>
  <si>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</si>
  <si>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</si>
  <si>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</si>
  <si>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</si>
  <si>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</si>
  <si>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</si>
  <si>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</si>
  <si>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</si>
  <si>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</si>
  <si>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</si>
  <si>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</si>
  <si>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</si>
  <si>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</si>
  <si>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</si>
  <si>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</si>
  <si>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</si>
  <si>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</si>
  <si>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</si>
  <si>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</si>
  <si>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</si>
  <si>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</si>
  <si>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</si>
  <si>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</si>
  <si>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</si>
  <si>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</si>
  <si>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</si>
  <si>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</si>
  <si>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</si>
  <si>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</si>
  <si>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</si>
  <si>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</si>
  <si>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</si>
  <si>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</si>
  <si>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</si>
  <si>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</si>
  <si>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</si>
  <si>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</si>
  <si>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</si>
  <si>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</si>
  <si>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</si>
  <si>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</si>
  <si>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</si>
  <si>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</si>
  <si>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</si>
  <si>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</si>
  <si>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</si>
  <si>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</si>
  <si>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</si>
  <si>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</si>
  <si>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</si>
  <si>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</si>
  <si>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</si>
  <si>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</si>
  <si>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</si>
  <si>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</si>
  <si>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</si>
  <si>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</si>
  <si>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</si>
  <si>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</si>
  <si>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</si>
  <si>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</si>
  <si>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</si>
  <si>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</si>
  <si>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</si>
  <si>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</si>
  <si>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</si>
  <si>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</si>
  <si>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</si>
  <si>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</si>
  <si>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</si>
  <si>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</si>
  <si>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</si>
  <si>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</si>
  <si>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</si>
  <si>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</si>
  <si>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</si>
  <si>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</si>
  <si>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</si>
  <si>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</si>
  <si>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</si>
  <si>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</si>
  <si>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</si>
  <si>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</si>
  <si>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</si>
  <si>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</si>
  <si>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</si>
  <si>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</si>
  <si>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</si>
  <si>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</si>
  <si>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</si>
  <si>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</si>
  <si>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</si>
  <si>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</si>
  <si>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</si>
  <si>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</si>
  <si>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</si>
  <si>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</si>
  <si>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</si>
  <si>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</si>
  <si>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</si>
  <si>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</si>
  <si>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</si>
  <si>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</si>
  <si>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</si>
  <si>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</si>
  <si>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</si>
  <si>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</si>
  <si>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</si>
  <si>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</si>
  <si>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</si>
  <si>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</si>
  <si>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</si>
  <si>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</si>
  <si>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</si>
  <si>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</si>
  <si>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</si>
  <si>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</si>
  <si>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</si>
  <si>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</si>
  <si>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</si>
  <si>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</si>
  <si>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</si>
  <si>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</si>
  <si>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</si>
  <si>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</si>
  <si>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</si>
  <si>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</si>
  <si>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</si>
  <si>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</si>
  <si>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</si>
  <si>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</si>
  <si>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</si>
  <si>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</si>
  <si>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</si>
  <si>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</si>
  <si>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</si>
  <si>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</si>
  <si>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</si>
  <si>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</si>
  <si>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</si>
  <si>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</si>
  <si>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</si>
  <si>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</si>
  <si>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</si>
  <si>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</si>
  <si>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</si>
  <si>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</si>
  <si>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</si>
  <si>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</si>
  <si>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</si>
  <si>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</si>
  <si>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</si>
  <si>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</si>
  <si>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</si>
  <si>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</si>
  <si>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</si>
  <si>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</si>
  <si>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</si>
  <si>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</si>
  <si>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</si>
  <si>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</si>
  <si>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</si>
  <si>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</si>
  <si>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</si>
  <si>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</si>
  <si>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</si>
  <si>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</si>
  <si>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</si>
  <si>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</si>
  <si>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</si>
  <si>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</si>
  <si>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</si>
  <si>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</si>
  <si>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</si>
  <si>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</si>
  <si>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</si>
  <si>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</si>
  <si>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</si>
  <si>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</si>
  <si>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</si>
  <si>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</si>
  <si>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</si>
  <si>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</si>
  <si>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</si>
  <si>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</si>
  <si>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</si>
  <si>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</si>
  <si>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</si>
  <si>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</si>
  <si>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</si>
  <si>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</si>
  <si>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</si>
  <si>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</si>
  <si>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</si>
  <si>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</si>
  <si>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</si>
  <si>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</si>
  <si>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</si>
  <si>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</si>
  <si>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</si>
  <si>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</si>
  <si>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</si>
  <si>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</si>
  <si>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</si>
  <si>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</si>
  <si>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</si>
  <si>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</si>
  <si>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</si>
  <si>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</si>
  <si>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</si>
  <si>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</si>
  <si>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</si>
  <si>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</si>
  <si>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</si>
  <si>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</si>
  <si>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</si>
  <si>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</si>
  <si>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</si>
  <si>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</si>
  <si>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</si>
  <si>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</si>
  <si>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</si>
  <si>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</si>
  <si>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</si>
  <si>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</si>
  <si>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</si>
  <si>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</si>
  <si>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</si>
  <si>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</si>
  <si>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</si>
  <si>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</si>
  <si>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</si>
  <si>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</si>
  <si>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</si>
  <si>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</si>
  <si>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</si>
  <si>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</si>
  <si>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</si>
  <si>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</si>
  <si>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</si>
  <si>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</si>
  <si>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</si>
  <si>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</si>
  <si>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</si>
  <si>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</si>
  <si>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</si>
  <si>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</si>
  <si>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</si>
  <si>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</si>
  <si>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</si>
  <si>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</si>
  <si>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</si>
  <si>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</si>
  <si>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</si>
  <si>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</si>
  <si>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</si>
  <si>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</si>
  <si>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</si>
  <si>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</si>
  <si>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</si>
  <si>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</si>
  <si>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</si>
  <si>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</si>
  <si>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</si>
  <si>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</si>
  <si>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</si>
  <si>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</si>
  <si>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</si>
  <si>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</si>
  <si>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</si>
  <si>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</si>
  <si>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</si>
  <si>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</si>
  <si>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</si>
  <si>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</si>
  <si>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</si>
  <si>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</si>
  <si>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</si>
  <si>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</si>
  <si>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</si>
  <si>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</si>
  <si>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</si>
  <si>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</si>
  <si>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</si>
  <si>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</si>
  <si>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</si>
  <si>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</si>
  <si>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</si>
  <si>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</si>
  <si>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</si>
  <si>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</si>
  <si>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</si>
  <si>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</si>
  <si>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</si>
  <si>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</si>
  <si>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</si>
  <si>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</si>
  <si>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</si>
  <si>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</si>
  <si>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</si>
  <si>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</si>
  <si>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</si>
  <si>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</si>
  <si>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</si>
  <si>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</si>
  <si>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</si>
  <si>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</si>
  <si>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</si>
  <si>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</si>
  <si>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</si>
  <si>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</si>
  <si>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</si>
  <si>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</si>
  <si>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</si>
  <si>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</si>
  <si>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</si>
  <si>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</si>
  <si>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</si>
  <si>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</si>
  <si>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</si>
  <si>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</si>
  <si>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</si>
  <si>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</si>
  <si>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</si>
  <si>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</si>
  <si>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</si>
  <si>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</si>
  <si>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</si>
  <si>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</si>
  <si>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</si>
  <si>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</si>
  <si>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</si>
  <si>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</si>
  <si>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</si>
  <si>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</si>
  <si>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</si>
  <si>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</si>
  <si>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</si>
  <si>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</si>
  <si>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</si>
  <si>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</si>
  <si>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</si>
  <si>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</si>
  <si>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</si>
  <si>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</si>
  <si>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</si>
  <si>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</si>
  <si>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</si>
  <si>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</si>
  <si>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</si>
  <si>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</si>
  <si>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</si>
  <si>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</si>
  <si>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</si>
  <si>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</si>
  <si>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</si>
  <si>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</si>
  <si>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</si>
  <si>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</si>
  <si>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</si>
  <si>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</si>
  <si>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</si>
  <si>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</si>
  <si>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</si>
  <si>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</si>
  <si>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</si>
  <si>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</si>
  <si>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</si>
  <si>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</si>
  <si>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</si>
  <si>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</si>
  <si>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</si>
  <si>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</si>
  <si>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</si>
  <si>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</si>
  <si>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</si>
  <si>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</si>
  <si>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</si>
  <si>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</si>
  <si>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</si>
  <si>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</si>
  <si>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</si>
  <si>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</si>
  <si>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</si>
  <si>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</si>
  <si>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</si>
  <si>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</si>
  <si>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</si>
  <si>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</si>
  <si>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</si>
  <si>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</si>
  <si>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</si>
  <si>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</si>
  <si>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</si>
  <si>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</si>
  <si>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</si>
  <si>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</si>
  <si>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</si>
  <si>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</si>
  <si>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</si>
  <si>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</si>
  <si>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</si>
  <si>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</si>
  <si>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</si>
  <si>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</si>
  <si>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</si>
  <si>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</si>
  <si>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</si>
  <si>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</si>
  <si>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</si>
  <si>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</si>
  <si>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</si>
  <si>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</si>
  <si>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</si>
  <si>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</si>
  <si>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</si>
  <si>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</si>
  <si>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</si>
  <si>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</si>
  <si>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</si>
  <si>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</si>
  <si>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</si>
  <si>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</si>
  <si>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</si>
  <si>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</si>
  <si>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</si>
  <si>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</si>
  <si>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</si>
  <si>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</si>
  <si>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</si>
  <si>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</si>
  <si>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</si>
  <si>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</si>
  <si>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</si>
  <si>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</si>
  <si>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</si>
  <si>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</si>
  <si>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</si>
  <si>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</si>
  <si>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</si>
  <si>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</si>
  <si>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</si>
  <si>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</si>
  <si>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</si>
  <si>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</si>
  <si>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</si>
  <si>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</si>
  <si>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</si>
  <si>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</si>
  <si>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</si>
  <si>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</si>
  <si>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</si>
  <si>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</si>
  <si>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</si>
  <si>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</si>
  <si>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</si>
  <si>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</si>
  <si>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</si>
  <si>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</si>
  <si>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</si>
  <si>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</si>
  <si>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</si>
  <si>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</si>
  <si>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</si>
  <si>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</si>
  <si>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</si>
  <si>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</si>
  <si>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</si>
  <si>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</si>
  <si>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</si>
  <si>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</si>
  <si>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</si>
  <si>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</si>
  <si>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</si>
  <si>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</si>
  <si>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</si>
  <si>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</si>
  <si>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</si>
  <si>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</si>
  <si>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</si>
  <si>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</si>
  <si>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</si>
  <si>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</si>
  <si>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</si>
  <si>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</si>
  <si>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</si>
  <si>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</si>
  <si>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</si>
  <si>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</si>
  <si>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</si>
  <si>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</si>
  <si>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</si>
  <si>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</si>
  <si>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</si>
  <si>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</si>
  <si>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</si>
  <si>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</si>
  <si>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</si>
  <si>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</si>
  <si>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</si>
  <si>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</si>
  <si>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</si>
  <si>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</si>
  <si>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</si>
  <si>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</si>
  <si>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</si>
  <si>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</si>
  <si>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</si>
  <si>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</si>
  <si>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</si>
  <si>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</si>
  <si>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</si>
  <si>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</si>
  <si>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</si>
  <si>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</si>
  <si>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</si>
  <si>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</si>
  <si>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</si>
  <si>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</si>
  <si>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</si>
  <si>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</si>
  <si>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</si>
  <si>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</si>
  <si>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</si>
  <si>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</si>
  <si>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</si>
  <si>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</si>
  <si>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</si>
  <si>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</si>
  <si>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</si>
  <si>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</si>
  <si>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</si>
  <si>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</si>
  <si>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</si>
  <si>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</si>
  <si>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</si>
  <si>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</si>
  <si>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</si>
  <si>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</si>
  <si>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</si>
  <si>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</si>
  <si>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</si>
  <si>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</si>
  <si>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</si>
  <si>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</si>
  <si>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</si>
  <si>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</si>
  <si>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</si>
  <si>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</si>
  <si>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</si>
  <si>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</si>
  <si>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</si>
  <si>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</si>
  <si>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</si>
  <si>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</si>
  <si>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</si>
  <si>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</si>
  <si>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</si>
  <si>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</si>
  <si>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</si>
  <si>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</si>
  <si>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</si>
  <si>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</si>
  <si>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</si>
  <si>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</si>
  <si>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</si>
  <si>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</si>
  <si>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</si>
  <si>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</si>
  <si>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</si>
  <si>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</si>
  <si>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</si>
  <si>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</si>
  <si>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</si>
  <si>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</si>
  <si>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</si>
  <si>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</si>
  <si>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</si>
  <si>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</si>
  <si>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</si>
  <si>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</si>
  <si>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</si>
  <si>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</si>
  <si>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</si>
  <si>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</si>
  <si>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</si>
  <si>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</si>
  <si>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</si>
  <si>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</si>
  <si>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</si>
  <si>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</si>
  <si>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</si>
  <si>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</si>
  <si>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</si>
  <si>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</si>
  <si>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</si>
  <si>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</si>
  <si>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</si>
  <si>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</si>
  <si>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</si>
  <si>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</si>
  <si>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</si>
  <si>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</si>
  <si>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</si>
  <si>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</si>
  <si>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</si>
  <si>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</si>
  <si>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</si>
  <si>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</si>
  <si>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</si>
  <si>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</si>
  <si>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</si>
  <si>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</si>
  <si>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</si>
  <si>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</si>
  <si>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</si>
  <si>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</si>
  <si>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</si>
  <si>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</si>
  <si>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</si>
  <si>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</si>
  <si>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</si>
  <si>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</si>
  <si>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</si>
  <si>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</si>
  <si>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</si>
  <si>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</si>
  <si>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</si>
  <si>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</si>
  <si>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</si>
  <si>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</si>
  <si>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</si>
  <si>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</si>
  <si>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</si>
  <si>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</si>
  <si>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</si>
  <si>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</si>
  <si>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</si>
  <si>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</si>
  <si>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</si>
  <si>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</si>
  <si>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</si>
  <si>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</si>
  <si>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</si>
  <si>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</si>
  <si>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</si>
  <si>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</si>
  <si>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</si>
  <si>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</si>
  <si>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</si>
  <si>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</si>
  <si>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</si>
  <si>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</si>
  <si>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</si>
  <si>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</si>
  <si>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</si>
  <si>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</si>
  <si>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</si>
  <si>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</si>
  <si>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</si>
  <si>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</si>
  <si>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</si>
  <si>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</si>
  <si>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</si>
  <si>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</si>
  <si>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</si>
  <si>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</si>
  <si>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</si>
  <si>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</si>
  <si>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</si>
  <si>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</si>
  <si>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</si>
  <si>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</si>
  <si>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</si>
  <si>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</si>
  <si>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</si>
  <si>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</si>
  <si>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</si>
  <si>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</si>
  <si>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</si>
  <si>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</si>
  <si>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</si>
  <si>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</si>
  <si>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</si>
  <si>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</si>
  <si>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</si>
  <si>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</si>
  <si>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</si>
  <si>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</si>
  <si>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</si>
  <si>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</si>
  <si>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</si>
  <si>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</si>
  <si>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</si>
  <si>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</si>
  <si>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</si>
  <si>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</si>
  <si>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</si>
  <si>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</si>
  <si>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</si>
  <si>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</si>
  <si>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</si>
  <si>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</si>
  <si>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</si>
  <si>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</si>
  <si>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</si>
  <si>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</si>
  <si>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</si>
  <si>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</si>
  <si>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</si>
  <si>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</si>
  <si>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</si>
  <si>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</si>
  <si>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</si>
  <si>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</si>
  <si>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</si>
  <si>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</si>
  <si>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</si>
  <si>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</si>
  <si>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</si>
  <si>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</si>
  <si>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</si>
  <si>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</si>
  <si>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</si>
  <si>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</si>
  <si>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</si>
  <si>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</si>
  <si>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</si>
  <si>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</si>
  <si>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</si>
  <si>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</si>
  <si>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</si>
  <si>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</si>
  <si>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</si>
  <si>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</si>
  <si>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</si>
  <si>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</si>
  <si>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</si>
  <si>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</si>
  <si>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</si>
  <si>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</si>
  <si>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</si>
  <si>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</si>
  <si>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</si>
  <si>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</si>
  <si>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</si>
  <si>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</si>
  <si>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</si>
  <si>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</si>
  <si>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PCM-20251102-00001350</t>
  </si>
  <si>
    <t xml:space="preserve">team at site TS </t>
  </si>
  <si>
    <t>PCM-20251102-00001428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</si>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</sst>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300.74078680555249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45963.689212731479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45963.689212731479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45963.689212731479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45963.689212731479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45963.689212731479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45963.689212731479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45963.689212731479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45963.689212731479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45963.689212731479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45963.689212731479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45963.689212731479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45963.689212731479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45963.689212731479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45963.689212731479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45963.689212731479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45963.689212731479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45963.689212731479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45963.689212731479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45963.689212731479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45963.689212731479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45963.689212731479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45963.689212731479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45963.689212731479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45963.689212731479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45963.689212731479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45963.689212731479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45963.689212731479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45963.689212731479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45963.689212731479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45963.689212731479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45963.689212731479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45963.689212731479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45963.689212731479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45963.689212731479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45963.689212731479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45963.689212731479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45963.689212731479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45963.689212731479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45963.689212731479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45963.689212731479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45963.689212731479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45963.689212731479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45963.689212731479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45963.689212731479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45963.689212731479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45963.689212731479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45963.689212731479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45963.689212731479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45963.689212731479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45963.689212731479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45963.689212731479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45963.689212731479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45963.689212731479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45963.689212731479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45963.689212731479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45963.689212731479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45963.689212731479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45963.689212731479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45963.689212731479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45963.689212731479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45963.689212731479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45963.689212731479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45963.689212731479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45963.689212731479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45963.689212731479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45963.689212731479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45963.689212731479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45963.689212731479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45963.689212731479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45963.689212731479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45963.689212731479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45963.689212731479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45963.689212731479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45963.689212731479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45963.689212731479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45963.689212731479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45963.689212731479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45963.689212731479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45963.689212731479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45963.689212731479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45963.689212731479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45963.689212731479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45963.689212731479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45963.689212731479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45963.689212731479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45963.689212731479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45963.689212731479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45963.689212731479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45963.689212731479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45963.689212731479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45963.689212731479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45963.689212731479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45963.689212731479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45963.689212731479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45963.689212731479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45963.689212731479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45963.689212731479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45963.689212731479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45963.689212731479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45963.689212731479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45963.689212731479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45963.689212731479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45963.689212731479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45963.689212731479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45963.689212731479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45963.689212731479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45963.689212731479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45963.689212731479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45963.689212731479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45963.689212731479</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45963.689212731479</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7ACA28F5-4FA6-4372-AF79-3BA24E422E5C}"/>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D9" sqref="D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138.68937476851715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4.9471293981478084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45963.689212731479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45963.689212731479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45963.689212731479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45963.689212731479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45963.689212731479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45963.689212731479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45963.689212731479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45963.689212731479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45963.689212731479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45963.689212731479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45963.689212731479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45963.689212731479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45963.689212731479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45963.689212731479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45963.689212731479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45963.689212731479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45963.689212731479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45963.689212731479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45963.689212731479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45963.689212731479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45963.689212731479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45963.689212731479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45963.689212731479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45963.689212731479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45963.689212731479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45963.689212731479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45963.689212731479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45963.689212731479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45963.689212731479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45963.689212731479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45963.689212731479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45963.689212731479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45963.689212731479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45963.689212731479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45963.689212731479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45963.689212731479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45963.689212731479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45963.689212731479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45963.689212731479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45963.689212731479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45963.689212731479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45963.689212731479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45963.689212731479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45963.689212731479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45963.689212731479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45963.689212731479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45963.689212731479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45963.689212731479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45963.689212731479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45963.689212731479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45963.689212731479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45963.689212731479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45963.689212731479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45963.689212731479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45963.689212731479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45963.689212731479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45963.689212731479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45963.689212731479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45963.689212731479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45963.689212731479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45963.689212731479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45963.689212731479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45963.689212731479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45963.689212731479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45963.689212731479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45963.689212731479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45963.689212731479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45963.689212731479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45963.689212731479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45963.689212731479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45963.689212731479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45963.689212731479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45963.689212731479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45963.689212731479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45963.689212731479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45963.689212731479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45963.689212731479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45963.689212731479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45963.689212731479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45963.689212731479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45963.689212731479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45963.689212731479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45963.689212731479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45963.689212731479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45963.689212731479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45963.689212731479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45963.689212731479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45963.689212731479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45963.689212731479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45963.689212731479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45963.689212731479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45963.689212731479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45963.689212731479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45963.689212731479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45963.689212731479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45963.689212731479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45963.689212731479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45963.689212731479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45963.689212731479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45963.689212731479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45963.689212731479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45963.689212731479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45963.689212731479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45963.689212731479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45963.689212731479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45963.689212731479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45963.689212731479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45963.689212731479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45963.689212731479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45963.689212731479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45963.689212731479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45963.689212731479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45963.689212731479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45963.689212731479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45963.689212731479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45963.689212731479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45963.689212731479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45963.689212731479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45963.689212731479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45963.689212731479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45963.689212731479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45963.689212731479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45963.689212731479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45963.689212731479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45963.689212731479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45963.689212731479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45963.689212731479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45963.689212731479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45963.689212731479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45963.689212731479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45963.689212731479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45963.689212731479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45963.689212731479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45963.689212731479</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tabSelected="1"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45963.689212731479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45963.689212731479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45963.689212731479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45963.689212731479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45963.689212731479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45963.689212731479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45963.689212731479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45963.689212731479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45963.689212731479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45963.689212731479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45963.689212731479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45963.689212731479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45963.689212731479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45963.689212731479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45963.689212731479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45963.689212731479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45963.689212731479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45963.689212731479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45963.689212731479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45963.689212731479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45963.689212731479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45963.689212731479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45963.689212731479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45963.689212731479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45963.689212731479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45963.689212731479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45963.689212731479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45963.689212731479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45963.689212731479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45963.689212731479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45963.689212731479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45963.689212731479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45963.689212731479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45963.689212731479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45963.689212731479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45963.689212731479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45963.689212731479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45963.689212731479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45963.689212731479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45963.689212731479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45963.689212731479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45963.689212731479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45963.689212731479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45963.689212731479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45963.689212731479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45963.689212731479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45963.689212731479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45963.689212731479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45963.689212731479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45963.689212731479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45963.689212731479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45963.689212731479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45963.689212731479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45963.689212731479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45963.689212731479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45963.689212731479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45963.689212731479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45963.689212731479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45963.689212731479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45963.689212731479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45963.689212731479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45963.689212731479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45963.689212731479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45963.689212731479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45963.689212731479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45963.689212731479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45963.689212731479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45963.689212731479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45963.689212731479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45963.689212731479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45963.689212731479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45963.689212731479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45963.689212731479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45963.689212731479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45963.689212731479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45963.689212731479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45963.689212731479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45963.689212731479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45963.689212731479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45963.689212731479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45963.689212731479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45963.689212731479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45963.689212731479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45963.689212731479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45963.689212731479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45963.689212731479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45963.689212731479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45963.689212731479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45963.689212731479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45963.689212731479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45963.689212731479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45963.689212731479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45963.689212731479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45963.689212731479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45963.689212731479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45963.689212731479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45963.689212731479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45963.689212731479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45963.689212731479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45963.689212731479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45963.689212731479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45963.689212731479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45963.689212731479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45963.689212731479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45963.689212731479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45963.689212731479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45963.689212731479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45963.689212731479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45963.689212731479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45963.689212731479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45963.689212731479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45963.689212731479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45963.689212731479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45963.689212731479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45963.689212731479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45963.689212731479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45963.689212731479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45963.689212731479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45963.689212731479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45963.689212731479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45963.689212731479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45963.689212731479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45963.689212731479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45963.689212731479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45963.689212731479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45963.689212731479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45963.689212731479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45963.689212731479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45963.689212731479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45963.689212731479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45963.689212731479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45963.689212731479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45963.689212731479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45963.689212731479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45963.689212731479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45963.689212731479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45963.689212731479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45963.689212731479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45963.689212731479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45963.689212731479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45963.689212731479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45963.689212731479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45963.689212731479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45963.689212731479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45963.689212731479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45963.689212731479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45963.689212731479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45963.689212731479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45963.689212731479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45963.689212731479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45963.689212731479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45963.689212731479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45963.689212731479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45963.689212731479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45963.689212731479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45963.689212731479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45963.689212731479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45963.689212731479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45963.689212731479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45963.689212731479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45963.689212731479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45963.689212731479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45963.689212731479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45963.689212731479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45963.689212731479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45963.689212731479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45963.689212731479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45963.689212731479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45963.689212731479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45963.689212731479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45963.689212731479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45963.689212731479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45963.689212731479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45963.689212731479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45963.689212731479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45963.689212731479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45963.689212731479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45963.689212731479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45963.689212731479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45963.689212731479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45963.689212731479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45963.689212731479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45963.689212731479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45963.689212731479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45963.689212731479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45963.689212731479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45963.689212731479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45963.689212731479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45963.689212731479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45963.689212731479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45963.689212731479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45963.689212731479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45963.689212731479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45963.689212731479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45963.689212731479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45963.689212731479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45963.689212731479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45963.689212731479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45963.689212731479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45963.689212731479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45963.689212731479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45963.689212731479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45963.689212731479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45963.689212731479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45963.689212731479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45963.689212731479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45963.689212731479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45963.689212731479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45963.689212731479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45963.689212731479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45963.689212731479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45963.689212731479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45963.689212731479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45963.689212731479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45963.689212731479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45963.689212731479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45963.689212731479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45963.689212731479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45963.689212731479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45963.689212731479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45963.689212731479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45963.689212731479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45963.689212731479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45963.689212731479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45963.689212731479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45963.689212731479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45963.689212731479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45963.689212731479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45963.689212731479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45963.689212731479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45963.689212731479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45963.689212731479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45963.689212731479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45963.689212731479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45963.689212731479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45963.689212731479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45963.689212731479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45963.689212731479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45963.689212731479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45963.689212731479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45963.689212731479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45963.689212731479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45963.689212731479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45963.689212731479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45963.689212731479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45963.689212731479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45963.689212731479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45963.689212731479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45963.689212731479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45963.689212731479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45963.689212731479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45963.689212731479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45963.689212731479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45963.689212731479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45963.689212731479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45963.689212731479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45963.689212731479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45963.689212731479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45963.689212731479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45963.689212731479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45963.689212731479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45963.689212731479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45963.689212731479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45963.689212731479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45963.689212731479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45963.689212731479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45963.689212731479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45963.689212731479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45963.689212731479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45963.689212731479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45963.689212731479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45963.689212731479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45963.689212731479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45963.689212731479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45963.689212731479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45963.689212731479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45963.689212731479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45963.689212731479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45963.689212731479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45963.689212731479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45963.689212731479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45963.689212731479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45963.689212731479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45963.689212731479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45963.689212731479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45963.689212731479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45963.689212731479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45963.689212731479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45963.689212731479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45963.689212731479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45963.689212731479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45963.689212731479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45963.689212731479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45963.689212731479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45963.689212731479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45963.689212731479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45963.689212731479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45963.689212731479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45963.689212731479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45963.689212731479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45963.689212731479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45963.689212731479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45963.689212731479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45963.689212731479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45963.689212731479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45963.689212731479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45963.689212731479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45963.689212731479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45963.689212731479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45963.689212731479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45963.689212731479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45963.689212731479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45963.689212731479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45963.689212731479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45963.689212731479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45963.689212731479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45963.689212731479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45963.689212731479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45963.689212731479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45963.689212731479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45963.689212731479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45963.689212731479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45963.689212731479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45963.689212731479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45963.689212731479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45963.689212731479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45963.689212731479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45963.689212731479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45963.689212731479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45963.689212731479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45963.689212731479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45963.689212731479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45963.689212731479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45963.689212731479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45963.689212731479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45963.689212731479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45963.689212731479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45963.689212731479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45963.689212731479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45963.689212731479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45963.689212731479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45963.689212731479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45963.689212731479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45963.689212731479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45963.689212731479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45963.689212731479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45963.689212731479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45963.689212731479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45963.689212731479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45963.689212731479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45963.689212731479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45963.689212731479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45963.689212731479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45963.689212731479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45963.689212731479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45963.689212731479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45963.689212731479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45963.689212731479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45963.689212731479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45963.689212731479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45963.689212731479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45963.689212731479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45963.689212731479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45963.689212731479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45963.689212731479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45963.689212731479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45963.689212731479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45963.689212731479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45963.689212731479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45963.689212731479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45963.689212731479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45963.689212731479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45963.689212731479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45963.689212731479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45963.689212731479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45963.689212731479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45963.689212731479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45963.689212731479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45963.689212731479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45963.689212731479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45963.689212731479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45963.689212731479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45963.689212731479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45963.689212731479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45963.689212731479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45963.689212731479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45963.689212731479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45963.689212731479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45963.689212731479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45963.689212731479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45963.689212731479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45963.689212731479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45963.689212731479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45963.689212731479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45963.689212731479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45963.689212731479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45963.689212731479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45963.689212731479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45963.689212731479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45963.689212731479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45963.689212731479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45963.689212731479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45963.689212731479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45963.689212731479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45963.689212731479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45963.689212731479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45963.689212731479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45963.689212731479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45963.689212731479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45963.689212731479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45963.689212731479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45963.689212731479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45963.689212731479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45963.689212731479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45963.689212731479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45963.689212731479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45963.689212731479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45963.689212731479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45963.689212731479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45963.689212731479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45963.689212731479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45963.689212731479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45963.689212731479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45963.689212731479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45963.689212731479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45963.689212731479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45963.689212731479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45963.689212731479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45963.689212731479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45963.689212731479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45963.689212731479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45963.689212731479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45963.689212731479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45963.689212731479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45963.689212731479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45963.689212731479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45963.689212731479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45963.689212731479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45963.689212731479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45963.689212731479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45963.689212731479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45963.689212731479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45963.689212731479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45963.689212731479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45963.689212731479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45963.689212731479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45963.689212731479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45963.689212731479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45963.689212731479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45963.689212731479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45963.689212731479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45963.689212731479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45963.689212731479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45963.689212731479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45963.689212731479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45963.689212731479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45963.689212731479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45963.689212731479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45963.689212731479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45963.689212731479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45963.689212731479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45963.689212731479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45963.689212731479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45963.689212731479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45963.689212731479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45963.689212731479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45963.689212731479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45963.689212731479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45963.689212731479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45963.689212731479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45963.689212731479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45963.689212731479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45963.689212731479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45963.689212731479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45963.689212731479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45963.689212731479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45963.689212731479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45963.689212731479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45963.689212731479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45963.689212731479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45963.689212731479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45963.689212731479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45963.689212731479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45963.689212731479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45963.689212731479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45963.689212731479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45963.689212731479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45963.689212731479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45963.689212731479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45963.689212731479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45963.689212731479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45963.689212731479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45963.689212731479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45963.689212731479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45963.689212731479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45963.689212731479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45963.689212731479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45963.689212731479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45963.689212731479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45963.689212731479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45963.689212731479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45963.689212731479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45963.689212731479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45963.689212731479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45963.689212731479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45963.689212731479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45963.689212731479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45963.689212731479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45963.689212731479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45963.689212731479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45963.689212731479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45963.689212731479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45963.689212731479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45963.689212731479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45963.689212731479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45963.689212731479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45963.689212731479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45963.689212731479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45963.689212731479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45963.689212731479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45963.689212731479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45963.689212731479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45963.689212731479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45963.689212731479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45963.689212731479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45963.689212731479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45963.689212731479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45963.689212731479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45963.689212731479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45963.689212731479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45963.689212731479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45963.689212731479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45963.689212731479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45963.689212731479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45963.689212731479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45963.689212731479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45963.689212731479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45963.689212731479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45963.689212731479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45963.689212731479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45963.689212731479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45963.689212731479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45963.689212731479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45963.689212731479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45963.689212731479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45963.689212731479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45963.689212731479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45963.689212731479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45963.689212731479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45963.689212731479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45963.689212731479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45963.689212731479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45963.689212731479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45963.689212731479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45963.689212731479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45963.689212731479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45963.689212731479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45963.689212731479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45963.689212731479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45963.689212731479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45963.689212731479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45963.689212731479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45963.689212731479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45963.689212731479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45963.689212731479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45963.689212731479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45963.689212731479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45963.689212731479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45963.689212731479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45963.689212731479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45963.689212731479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45963.689212731479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45963.689212731479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45963.689212731479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45963.689212731479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45963.689212731479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45963.689212731479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45963.689212731479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45963.689212731479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45963.689212731479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45963.689212731479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45963.689212731479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45963.689212731479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45963.689212731479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45963.689212731479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45963.689212731479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45963.689212731479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45963.689212731479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45963.689212731479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45963.689212731479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45963.689212731479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45963.689212731479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45963.689212731479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45963.689212731479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45963.689212731479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45963.689212731479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45963.689212731479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45963.689212731479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45963.689212731479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45963.689212731479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45963.689212731479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45963.689212731479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45963.689212731479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45963.689212731479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45963.689212731479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45963.689212731479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45963.689212731479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45963.689212731479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45963.689212731479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45963.689212731479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45963.689212731479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45963.689212731479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45963.689212731479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45963.689212731479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45963.689212731479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45963.689212731479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45963.689212731479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45963.689212731479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45963.689212731479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45963.689212731479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45963.689212731479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45963.689212731479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45963.689212731479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45963.689212731479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45963.689212731479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45963.689212731479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45963.689212731479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45963.689212731479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45963.689212731479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45963.689212731479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45963.689212731479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45963.689212731479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45963.689212731479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45963.689212731479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45963.689212731479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45963.689212731479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45963.689212731479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45963.689212731479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45963.689212731479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45963.689212731479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45963.689212731479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45963.689212731479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45963.689212731479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45963.689212731479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45963.689212731479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45963.689212731479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45963.689212731479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45963.689212731479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45963.689212731479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45963.689212731479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45963.689212731479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45963.689212731479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45963.689212731479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45963.689212731479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45963.689212731479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45963.689212731479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45963.689212731479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45963.689212731479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45963.689212731479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45963.689212731479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45963.689212731479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45963.689212731479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45963.689212731479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45963.689212731479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45963.689212731479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45963.689212731479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45963.689212731479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45963.689212731479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45963.689212731479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45963.689212731479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45963.689212731479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45963.689212731479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45963.689212731479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45963.689212731479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45963.689212731479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45963.689212731479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45963.689212731479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45963.689212731479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45963.689212731479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45963.689212731479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45963.689212731479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45963.689212731479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45963.689212731479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45963.689212731479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45963.689212731479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45963.689212731479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45963.689212731479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45963.689212731479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45963.689212731479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45963.689212731479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45963.689212731479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45963.689212731479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45963.689212731479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45963.689212731479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45963.689212731479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45963.689212731479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45963.689212731479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45963.689212731479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45963.689212731479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45963.689212731479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45963.689212731479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45963.689212731479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45963.689212731479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45963.689212731479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45963.689212731479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45963.689212731479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45963.689212731479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45963.689212731479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45963.689212731479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45963.689212731479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45963.689212731479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45963.689212731479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45963.689212731479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45963.689212731479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45963.689212731479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45963.689212731479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45963.689212731479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45963.689212731479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45963.689212731479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45963.689212731479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45963.689212731479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45963.689212731479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45963.689212731479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45963.689212731479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45963.689212731479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45963.689212731479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45963.689212731479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45963.689212731479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45963.689212731479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45963.689212731479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45963.689212731479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45963.689212731479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45963.689212731479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45963.689212731479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45963.689212731479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45963.689212731479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45963.689212731479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45963.689212731479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45963.689212731479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45963.689212731479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45963.689212731479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45963.689212731479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45963.689212731479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45963.689212731479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45963.689212731479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45963.689212731479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45963.689212731479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45963.689212731479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45963.689212731479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45963.689212731479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45963.689212731479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45963.689212731479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45963.689212731479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45963.689212731479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45963.689212731479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45963.689212731479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45963.689212731479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45963.689212731479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45963.689212731479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45963.689212731479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45963.689212731479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45963.689212731479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45963.689212731479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45963.689212731479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45963.689212731479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45963.689212731479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45963.689212731479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45963.689212731479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45963.689212731479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45963.689212731479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45963.689212731479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45963.689212731479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45963.689212731479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45963.689212731479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45963.689212731479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45963.689212731479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45963.689212731479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45963.689212731479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45963.689212731479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45963.689212731479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45963.689212731479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45963.689212731479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45963.689212731479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45963.689212731479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45963.689212731479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45963.689212731479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45963.689212731479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45963.689212731479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45963.689212731479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45963.689212731479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45963.689212731479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45963.689212731479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45963.689212731479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45963.689212731479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45963.689212731479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45963.689212731479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45963.689212731479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45963.689212731479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45963.689212731479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45963.689212731479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45963.689212731479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45963.689212731479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45963.689212731479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45963.689212731479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45963.689212731479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45963.689212731479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45963.689212731479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45963.689212731479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45963.689212731479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45963.689212731479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45963.689212731479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45963.689212731479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45963.689212731479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45963.689212731479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45963.689212731479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45963.689212731479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45963.689212731479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45963.689212731479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45963.689212731479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45963.689212731479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45963.689212731479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45963.689212731479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45963.689212731479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45963.689212731479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45963.689212731479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45963.689212731479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45963.689212731479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45963.689212731479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45963.689212731479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45963.689212731479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45963.689212731479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45963.689212731479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45963.689212731479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45963.689212731479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45963.689212731479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45963.689212731479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45963.689212731479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45963.689212731479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45963.689212731479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45963.689212731479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45963.689212731479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45963.689212731479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45963.689212731479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45963.689212731479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45963.689212731479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45963.689212731479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45963.689212731479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45963.689212731479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45963.689212731479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45963.689212731479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45963.689212731479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45963.689212731479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45963.689212731479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45963.689212731479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45963.689212731479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45963.689212731479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45963.689212731479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45963.689212731479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45963.689212731479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45963.689212731479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45963.689212731479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45963.689212731479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45963.689212731479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45963.689212731479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45963.689212731479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45963.689212731479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45963.689212731479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45963.689212731479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45963.689212731479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45963.689212731479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45963.689212731479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45963.689212731479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45963.689212731479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45963.689212731479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45963.689212731479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45963.689212731479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45963.689212731479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45963.689212731479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45963.689212731479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45963.689212731479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45963.689212731479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45963.689212731479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45963.689212731479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45963.689212731479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45963.689212731479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45963.689212731479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45963.689212731479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45963.689212731479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45963.689212731479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45963.689212731479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45963.689212731479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45963.689212731479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45963.689212731479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45963.689212731479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45963.689212731479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45963.689212731479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45963.689212731479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45963.689212731479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45963.689212731479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45963.689212731479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45963.689212731479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45963.689212731479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45963.689212731479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45963.689212731479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45963.689212731479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45963.689212731479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45963.689212731479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45963.689212731479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45963.689212731479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45963.689212731479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45963.689212731479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45963.689212731479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45963.689212731479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45963.689212731479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45963.689212731479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45963.689212731479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45963.689212731479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45963.689212731479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45963.689212731479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45963.689212731479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45963.689212731479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45963.689212731479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45963.689212731479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45963.689212731479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45963.689212731479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45963.689212731479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45963.689212731479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45963.689212731479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45963.689212731479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45963.689212731479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45963.689212731479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45963.689212731479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45963.689212731479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45963.689212731479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45963.689212731479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45963.689212731479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45963.689212731479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45963.689212731479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45963.689212731479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45963.689212731479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45963.689212731479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45963.689212731479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45963.689212731479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45963.689212731479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45963.689212731479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45963.689212731479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45963.689212731479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45963.689212731479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45963.689212731479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45963.689212731479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45963.689212731479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45963.689212731479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45963.689212731479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45963.689212731479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45963.689212731479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45963.689212731479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45963.689212731479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45963.689212731479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45963.689212731479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45963.689212731479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45963.689212731479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45963.689212731479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45963.689212731479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45963.689212731479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45963.689212731479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45963.689212731479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45963.689212731479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45963.689212731479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45963.689212731479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45963.689212731479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45963.689212731479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45963.689212731479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45963.689212731479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45963.689212731479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45963.689212731479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45963.689212731479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45963.689212731479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45963.689212731479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45963.689212731479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45963.689212731479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45963.689212731479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45963.689212731479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45963.689212731479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45963.689212731479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45963.689212731479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45963.689212731479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45963.689212731479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45963.689212731479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45963.689212731479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45963.689212731479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45963.689212731479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45963.689212731479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45963.689212731479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45963.689212731479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45963.689212731479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45963.689212731479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45963.689212731479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45963.689212731479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45963.689212731479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45963.689212731479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45963.689212731479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45963.689212731479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45963.689212731479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45963.689212731479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45963.689212731479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45963.689212731479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45963.689212731479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45963.689212731479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45963.689212731479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45963.689212731479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45963.689212731479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45963.689212731479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45963.689212731479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45963.689212731479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45963.689212731479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45963.689212731479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45963.689212731479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45963.689212731479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45963.689212731479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45963.689212731479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45963.689212731479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45963.689212731479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45963.689212731479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45963.689212731479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45963.689212731479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45963.689212731479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45963.689212731479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45963.689212731479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45963.689212731479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45963.689212731479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45963.689212731479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45963.689212731479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45963.689212731479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45963.689212731479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45963.689212731479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45963.689212731479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45963.689212731479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45963.689212731479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45963.689212731479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45963.689212731479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45963.689212731479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45963.689212731479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45963.689212731479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45963.689212731479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45963.689212731479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45963.689212731479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45963.689212731479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45963.689212731479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45963.689212731479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45963.689212731479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45963.689212731479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45963.689212731479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45963.689212731479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45963.689212731479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45963.689212731479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45963.689212731479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45963.689212731479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45963.689212731479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45963.689212731479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45963.689212731479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45963.689212731479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45963.689212731479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45963.689212731479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45963.689212731479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45963.689212731479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45963.689212731479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45963.689212731479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45963.689212731479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45963.689212731479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45963.689212731479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45963.689212731479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45963.689212731479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45963.689212731479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45963.689212731479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45963.689212731479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45963.689212731479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45963.689212731479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45963.689212731479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45963.689212731479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45963.689212731479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260.20849513888243</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29013</v>
      </c>
      <c r="E3" s="97" t="s">
        <v>39021</v>
      </c>
      <c r="F3" s="122">
        <v>45963.596805555557</v>
      </c>
      <c r="G3" s="123">
        <f ca="1">IFERROR(NOW()-F3,"")</f>
        <v>9.2407175921835005E-2</v>
      </c>
      <c r="H3" s="122">
        <v>45963.586377314816</v>
      </c>
      <c r="I3" s="118" t="str">
        <f>IFERROR(VLOOKUP(D3,DB!A:F,6,0),"")</f>
        <v>SCECO</v>
      </c>
      <c r="J3" s="118" t="str">
        <f>IFERROR(VLOOKUP(D3,DB!A:G,7,0),"")</f>
        <v>Dead</v>
      </c>
      <c r="K3" s="124" t="s">
        <v>39110</v>
      </c>
      <c r="L3" s="120" t="str">
        <f>IFERROR(VLOOKUP(D3,DB!A:I,9,0),"")</f>
        <v>Latis</v>
      </c>
    </row>
    <row r="4" spans="1:16" ht="15" customHeight="1">
      <c r="A4" s="118" t="s">
        <v>39111</v>
      </c>
      <c r="B4" s="118" t="str">
        <f>IFERROR(VLOOKUP(D4,DB!A:K,11,0),"")</f>
        <v>R4</v>
      </c>
      <c r="C4" s="119">
        <v>3</v>
      </c>
      <c r="D4" s="120" t="s">
        <v>30476</v>
      </c>
      <c r="E4" s="97" t="s">
        <v>39021</v>
      </c>
      <c r="F4" s="122">
        <v>45963.627303240741</v>
      </c>
      <c r="G4" s="123">
        <f ca="1">IFERROR(NOW()-F4,"")</f>
        <v>6.1909490737889428E-2</v>
      </c>
      <c r="H4" s="122">
        <v>45963.609317129631</v>
      </c>
      <c r="I4" s="118" t="str">
        <f>IFERROR(VLOOKUP(D4,DB!A:F,6,0),"")</f>
        <v>SCECO</v>
      </c>
      <c r="J4" s="118" t="str">
        <f>IFERROR(VLOOKUP(D4,DB!A:G,7,0),"")</f>
        <v>In progress</v>
      </c>
      <c r="K4" s="124" t="s">
        <v>39110</v>
      </c>
      <c r="L4" s="120" t="str">
        <f>IFERROR(VLOOKUP(D4,DB!A:I,9,0),"")</f>
        <v>Latis</v>
      </c>
    </row>
    <row r="5" spans="1:16" ht="15" customHeight="1">
      <c r="A5" s="118"/>
      <c r="B5" s="118" t="str">
        <f>IFERROR(VLOOKUP(D5,DB!A:K,11,0),"")</f>
        <v/>
      </c>
      <c r="C5" s="119"/>
      <c r="D5" s="120"/>
      <c r="E5" s="97" t="s">
        <v>39021</v>
      </c>
      <c r="F5" s="122"/>
      <c r="G5" s="123">
        <f ca="1">IFERROR(NOW()-F5,"")</f>
        <v>45963.689212731479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45963.689212731479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45963.689212731479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45963.689212731479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45963.689212731479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45963.689212731479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45963.689212731479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45963.689212731479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45963.689212731479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45963.689212731479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45963.689212731479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45963.689212731479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45963.689212731479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45963.689212731479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45963.689212731479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45963.689212731479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45963.689212731479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45963.689212731479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45963.689212731479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45963.689212731479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45963.689212731479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45963.689212731479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45963.689212731479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45963.689212731479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45963.689212731479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45963.689212731479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45963.689212731479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45963.689212731479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45963.689212731479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45963.689212731479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45963.689212731479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45963.689212731479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45963.689212731479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45963.689212731479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45963.689212731479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45963.689212731479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45963.689212731479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45963.689212731479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45963.689212731479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45963.689212731479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45963.689212731479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45963.689212731479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45963.689212731479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45963.689212731479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45963.689212731479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45963.689212731479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45963.689212731479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45963.689212731479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45963.689212731479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45963.689212731479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45963.689212731479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45963.689212731479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45963.689212731479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45963.689212731479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45963.689212731479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45963.689212731479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45963.689212731479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45963.689212731479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45963.689212731479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45963.689212731479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45963.689212731479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45963.689212731479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45963.689212731479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45963.689212731479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45963.689212731479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45963.689212731479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45963.689212731479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45963.689212731479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45963.689212731479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45963.689212731479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45963.689212731479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45963.689212731479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45963.689212731479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45963.689212731479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45963.689212731479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45963.689212731479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45963.689212731479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45963.689212731479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45963.689212731479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45963.689212731479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45963.689212731479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45963.689212731479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45963.689212731479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45963.689212731479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45963.689212731479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45963.689212731479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45963.689212731479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45963.689212731479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45963.689212731479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45963.689212731479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45963.689212731479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45963.689212731479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45963.689212731479</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45963.689212731479</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K12" sqref="K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71.857152546290308</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37.500335416661983</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15.028101620366215</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45963.689212731479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45963.689212731479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45963.689212731479</v>
      </c>
      <c r="H7" s="152"/>
      <c r="I7" s="151" t="str">
        <f>IFERROR(VLOOKUP(D7,DB!A:F,6,0),"")</f>
        <v/>
      </c>
      <c r="J7" s="151" t="str">
        <f>IFERROR(VLOOKUP(D7,DB!A:G,7,0),"")</f>
        <v/>
      </c>
      <c r="K7" s="151"/>
      <c r="L7" s="151" t="str">
        <f>IFERROR(VLOOKUP(D7,DB!A:I,9,0),"")</f>
        <v/>
      </c>
    </row>
    <row r="8" spans="1:13" ht="15.75">
      <c r="A8" s="151"/>
      <c r="B8" s="151" t="str">
        <f>IFERROR(VLOOKUP(D8,DB!A:K,11,0),"")</f>
        <v/>
      </c>
      <c r="C8" s="151"/>
      <c r="D8" s="174"/>
      <c r="E8" s="151"/>
      <c r="F8" s="152"/>
      <c r="G8" s="153">
        <f ca="1">IFERROR(NOW()-F8,"")</f>
        <v>45963.689212731479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45963.689212731479</v>
      </c>
      <c r="H9" s="152"/>
      <c r="I9" s="151" t="str">
        <f>IFERROR(VLOOKUP(D9,DB!A:F,6,0),"")</f>
        <v/>
      </c>
      <c r="J9" s="151" t="str">
        <f>IFERROR(VLOOKUP(D9,DB!A:G,7,0),"")</f>
        <v/>
      </c>
      <c r="K9" s="151"/>
      <c r="L9" s="151" t="str">
        <f>IFERROR(VLOOKUP(D9,DB!A:I,9,0),"")</f>
        <v/>
      </c>
    </row>
    <row r="10" spans="1:13" ht="15">
      <c r="A10" s="151"/>
      <c r="B10" s="151" t="str">
        <f>IFERROR(VLOOKUP(D10,DB!A:K,11,0),"")</f>
        <v/>
      </c>
      <c r="C10" s="151"/>
      <c r="D10" s="175"/>
      <c r="E10" s="151"/>
      <c r="F10" s="152"/>
      <c r="G10" s="153">
        <f ca="1">IFERROR(NOW()-F10,"")</f>
        <v>45963.689212731479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45963.689212731479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45963.689212731479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45963.689212731479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45963.689212731479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45963.689212731479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45963.689212731479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45963.689212731479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45963.689212731479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45963.689212731479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45963.689212731479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45963.689212731479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45963.689212731479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45963.689212731479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45963.689212731479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45963.689212731479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45963.689212731479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45963.689212731479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45963.689212731479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45963.689212731479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45963.689212731479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45963.689212731479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45963.689212731479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45963.689212731479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45963.689212731479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45963.689212731479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45963.689212731479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45963.689212731479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45963.689212731479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45963.689212731479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45963.689212731479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45963.689212731479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45963.689212731479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45963.689212731479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45963.689212731479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45963.689212731479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45963.689212731479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45963.689212731479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45963.689212731479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45963.689212731479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45963.689212731479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45963.689212731479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45963.689212731479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45963.689212731479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45963.689212731479</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45963.689212731479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45963.689212731479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45963.689212731479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45963.689212731479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45963.689212731479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45963.689212731479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45963.689212731479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45963.689212731479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45963.689212731479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45963.689212731479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45963.689212731479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45963.689212731479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45963.689212731479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45963.689212731479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45963.689212731479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45963.689212731479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45963.689212731479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45963.689212731479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45963.689212731479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45963.689212731479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45963.689212731479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45963.689212731479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45963.689212731479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45963.689212731479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45963.689212731479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45963.689212731479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45963.689212731479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45963.689212731479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45963.689212731479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45963.689212731479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45963.689212731479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45963.689212731479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45963.689212731479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45963.689212731479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45963.689212731479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45963.689212731479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45963.689212731479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45963.689212731479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45963.689212731479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45963.689212731479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45963.689212731479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45963.689212731479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45963.689212731479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45963.689212731479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45963.689212731479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45963.689212731479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45963.689212731479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45963.689212731479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45963.689212731479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45963.689212731479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45963.689212731479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45963.689212731479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45963.689212731479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45963.689212731479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45963.689212731479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45963.689212731479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45963.689212731479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45963.689212731479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45963.689212731479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45963.689212731479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45963.689212731479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45963.689212731479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45963.689212731479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45963.689212731479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45963.689212731479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45963.689212731479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45963.689212731479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45963.689212731479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45963.689212731479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45963.689212731479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45963.689212731479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45963.689212731479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45963.689212731479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45963.689212731479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45963.689212731479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45963.689212731479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45963.689212731479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45963.689212731479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45963.689212731479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45963.689212731479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45963.689212731479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45963.689212731479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45963.689212731479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45963.689212731479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45963.689212731479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45963.689212731479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45963.689212731479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45963.689212731479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45963.689212731479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45963.689212731479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45963.689212731479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45963.689212731479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45963.689212731479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45963.689212731479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45963.689212731479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45963.689212731479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45963.689212731479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45963.689212731479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45963.689212731479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45963.689212731479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45963.689212731479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45963.689212731479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45963.689212731479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45963.689212731479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45963.689212731479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45963.689212731479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45963.689212731479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45963.689212731479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45963.689212731479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45963.689212731479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45963.689212731479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45963.689212731479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45963.689212731479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45963.689212731479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45963.689212731479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45963.689212731479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45963.689212731479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45963.689212731479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45963.689212731479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45963.689212731479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45963.689212731479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45963.689212731479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45963.689212731479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45963.689212731479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45963.689212731479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45963.689212731479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45963.689212731479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45963.689212731479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45963.689212731479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45963.689212731479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45963.689212731479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45963.689212731479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45963.689212731479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45963.689212731479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45963.689212731479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45963.689212731479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45963.689212731479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45963.689212731479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45963.689212731479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45963.689212731479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45963.689212731479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45963.689212731479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45963.689212731479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45963.689212731479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45963.689212731479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45963.689212731479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45963.689212731479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45963.689212731479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45963.689212731479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45963.689212731479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45963.689212731479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45963.689212731479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45963.689212731479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45963.689212731479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45963.689212731479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45963.689212731479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45963.689212731479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45963.689212731479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45963.689212731479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45963.689212731479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45963.689212731479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45963.689212731479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45963.689212731479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45963.689212731479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45963.689212731479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45963.689212731479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45963.689212731479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45963.689212731479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45963.689212731479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45963.689212731479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45963.689212731479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45963.689212731479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45963.689212731479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45963.689212731479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45963.689212731479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45963.689212731479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45963.689212731479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45963.689212731479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45963.689212731479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45963.689212731479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45963.689212731479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45963.689212731479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45963.689212731479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45963.689212731479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45963.689212731479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45963.689212731479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45963.689212731479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45963.689212731479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45963.689212731479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45963.689212731479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45963.689212731479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45963.689212731479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45963.689212731479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45963.689212731479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45963.689212731479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45963.689212731479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45963.689212731479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45963.689212731479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45963.689212731479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45963.689212731479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45963.689212731479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45963.689212731479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45963.689212731479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45963.689212731479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45963.689212731479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45963.689212731479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45963.689212731479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45963.689212731479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45963.689212731479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45963.689212731479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45963.689212731479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45963.689212731479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45963.689212731479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45963.689212731479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45963.689212731479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45963.689212731479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45963.689212731479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45963.689212731479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45963.689212731479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45963.689212731479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45963.689212731479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45963.689212731479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45963.689212731479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45963.689212731479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45963.689212731479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45963.689212731479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45963.689212731479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45963.689212731479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45963.689212731479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45963.689212731479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45963.689212731479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45963.689212731479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45963.689212731479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45963.689212731479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45963.689212731479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45963.689212731479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45963.689212731479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45963.689212731479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45963.689212731479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45963.689212731479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45963.689212731479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45963.689212731479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45963.689212731479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45963.689212731479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45963.689212731479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45963.689212731479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45963.689212731479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45963.689212731479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45963.689212731479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45963.689212731479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45963.689212731479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45963.689212731479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45963.689212731479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45963.689212731479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45963.689212731479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45963.689212731479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45963.689212731479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45963.689212731479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45963.689212731479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45963.689212731479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45963.689212731479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45963.689212731479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45963.689212731479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45963.689212731479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45963.689212731479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45963.689212731479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45963.689212731479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45963.689212731479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45963.689212731479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45963.689212731479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45963.689212731479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45963.689212731479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45963.689212731479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45963.689212731479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45963.689212731479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45963.689212731479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45963.689212731479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45963.689212731479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45963.689212731479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45963.689212731479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45963.689212731479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45963.689212731479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45963.689212731479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45963.689212731479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45963.689212731479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45963.689212731479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45963.689212731479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45963.689212731479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45963.689212731479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45963.689212731479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45963.689212731479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45963.689212731479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45963.689212731479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45963.689212731479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45963.689212731479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45963.689212731479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45963.689212731479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45963.689212731479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45963.689212731479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45963.689212731479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45963.689212731479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45963.689212731479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45963.689212731479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45963.689212731479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45963.689212731479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45963.689212731479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45963.689212731479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45963.689212731479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45963.689212731479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45963.689212731479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45963.689212731479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45963.689212731479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45963.689212731479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45963.689212731479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45963.689212731479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45963.689212731479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45963.689212731479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45963.689212731479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45963.689212731479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45963.689212731479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45963.689212731479</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2"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C8" sqref="C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39118</v>
      </c>
      <c r="B2" s="102" t="str">
        <f>IFERROR(VLOOKUP(D2,DB!A:K,11,0),"")</f>
        <v>R6</v>
      </c>
      <c r="C2" s="104">
        <v>1</v>
      </c>
      <c r="D2" s="102" t="s">
        <v>34850</v>
      </c>
      <c r="E2" s="102" t="s">
        <v>39119</v>
      </c>
      <c r="F2" s="106">
        <v>45963.62945601852</v>
      </c>
      <c r="G2" s="76">
        <f ca="1">IFERROR(NOW()-F2,"-")</f>
        <v>5.9756712958915159E-2</v>
      </c>
      <c r="H2" s="106">
        <v>45963.634062500001</v>
      </c>
      <c r="I2" s="102" t="str">
        <f>IFERROR(VLOOKUP(D2,DB!A:F,6,0),"")</f>
        <v>SCECO</v>
      </c>
      <c r="J2" s="169" t="str">
        <f>IFERROR(VLOOKUP(D2,DB!A:G,7,0),"")</f>
        <v>In progress</v>
      </c>
      <c r="K2" s="107" t="s">
        <v>39120</v>
      </c>
      <c r="L2" s="108" t="str">
        <f>IFERROR(VLOOKUP(D2,DB!A:I,9,0),"")</f>
        <v>Latis</v>
      </c>
    </row>
    <row r="3" spans="1:16383" ht="31.5" customHeight="1">
      <c r="A3" s="168"/>
      <c r="B3" s="169" t="str">
        <f>IFERROR(VLOOKUP(D3,DB!A:K,11,0),"")</f>
        <v/>
      </c>
      <c r="C3" s="170"/>
      <c r="D3" s="169"/>
      <c r="E3" s="102"/>
      <c r="F3" s="171"/>
      <c r="G3" s="115">
        <f t="shared" ref="G3:G28" ca="1" si="0">IFERROR(NOW()-F3,"-")</f>
        <v>45963.689212731479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45963.689212731479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45963.689212731479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45963.689212731479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45963.689212731479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45963.689212731479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45963.689212731479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45963.689212731479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45963.689212731479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45963.689212731479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45963.689212731479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45963.689212731479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45963.689212731479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45963.689212731479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45963.689212731479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45963.689212731479</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45963.689212731479</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45963.689212731479</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45963.689212731479</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45963.689212731479</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45963.689212731479</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45963.689212731479</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45963.689212731479</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45963.689212731479</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45963.689212731479</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t="shared" ca="1" si="0"/>
        <v>45963.689212731479</v>
      </c>
      <c r="H28" s="171"/>
      <c r="I28" s="169" t="str">
        <f>IFERROR(VLOOKUP(D28,DB!A:F,6,0),"")</f>
        <v/>
      </c>
      <c r="J28" s="169" t="str">
        <f>IFERROR(VLOOKUP(D28,DB!A:G,7,0),"")</f>
        <v/>
      </c>
      <c r="K28" s="172"/>
      <c r="L28" s="173" t="str">
        <f>IFERROR(VLOOKUP(D28,DB!A:I,9,0),"")</f>
        <v/>
      </c>
    </row>
    <row r="29" spans="1:12" ht="31.5" customHeight="1">
      <c r="A29" s="103"/>
      <c r="B29" s="102" t="str">
        <f>IFERROR(VLOOKUP(D29,DB!A:K,11,0),"")</f>
        <v/>
      </c>
      <c r="C29" s="104"/>
      <c r="D29" s="102"/>
      <c r="E29" s="105"/>
      <c r="F29" s="106"/>
      <c r="G29" s="76">
        <f ca="1">IFERROR(NOW()-F29,"-")</f>
        <v>45963.689212731479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45963.689212731479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45963.689212731479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45963.689212731479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45963.689212731479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45963.689212731479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45963.689212731479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45963.689212731479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45963.689212731479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45963.689212731479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45963.689212731479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45963.689212731479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45963.689212731479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45963.689212731479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45963.689212731479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45963.689212731479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45963.689212731479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45963.689212731479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45963.689212731479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45963.689212731479</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3: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2025-11-02T13:34:28Z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