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90" documentId="120_S{2AC9BD13-BADA-5192-A53E-5A8FF88502F6}" xr6:coauthVersionLast="47" xr6:coauthVersionMax="47" xr10:uidLastSave="{EE582C7C-5C45-4744-88BA-6E4CDDA89EC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<sst xmlns="http://schemas.openxmlformats.org/spreadsheetml/2006/main" count="180305" uniqueCount="39134">
  <si>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</si>
  <si>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</si>
  <si>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</si>
  <si>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</si>
  <si>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</si>
  <si>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</si>
  <si>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</si>
  <si>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</si>
  <si>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</si>
  <si>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</si>
  <si>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</si>
  <si>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</si>
  <si>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</si>
  <si>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</si>
  <si>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</si>
  <si>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</si>
  <si>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</si>
  <si>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</si>
  <si>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</si>
  <si>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</si>
  <si>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</si>
  <si>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</si>
  <si>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</si>
  <si>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</si>
  <si>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</si>
  <si>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</si>
  <si>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</si>
  <si>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</si>
  <si>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</si>
  <si>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</si>
  <si>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</si>
  <si>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</si>
  <si>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</si>
  <si>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</si>
  <si>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</si>
  <si>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</si>
  <si>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</si>
  <si>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</si>
  <si>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</si>
  <si>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</si>
  <si>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</si>
  <si>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</si>
  <si>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</si>
  <si>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</si>
  <si>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</si>
  <si>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</si>
  <si>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</si>
  <si>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</si>
  <si>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</si>
  <si>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</si>
  <si>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</si>
  <si>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</si>
  <si>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</si>
  <si>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</si>
  <si>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</si>
  <si>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</si>
  <si>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</si>
  <si>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</si>
  <si>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</si>
  <si>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</si>
  <si>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</si>
  <si>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</si>
  <si>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</si>
  <si>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</si>
  <si>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</si>
  <si>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</si>
  <si>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</si>
  <si>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</si>
  <si>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</si>
  <si>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</si>
  <si>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</si>
  <si>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</si>
  <si>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</si>
  <si>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</si>
  <si>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</si>
  <si>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</si>
  <si>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</si>
  <si>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</si>
  <si>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</si>
  <si>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</si>
  <si>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</si>
  <si>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</si>
  <si>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</si>
  <si>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</si>
  <si>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</si>
  <si>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</si>
  <si>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</si>
  <si>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</si>
  <si>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</si>
  <si>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</si>
  <si>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</si>
  <si>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</si>
  <si>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</si>
  <si>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</si>
  <si>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</si>
  <si>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</si>
  <si>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</si>
  <si>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</si>
  <si>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</si>
  <si>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</si>
  <si>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</si>
  <si>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</si>
  <si>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</si>
  <si>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</si>
  <si>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</si>
  <si>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</si>
  <si>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</si>
  <si>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</si>
  <si>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</si>
  <si>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</si>
  <si>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</si>
  <si>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</si>
  <si>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</si>
  <si>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</si>
  <si>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</si>
  <si>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</si>
  <si>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</si>
  <si>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</si>
  <si>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</si>
  <si>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</si>
  <si>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</si>
  <si>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</si>
  <si>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</si>
  <si>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</si>
  <si>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</si>
  <si>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</si>
  <si>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</si>
  <si>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</si>
  <si>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</si>
  <si>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</si>
  <si>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</si>
  <si>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</si>
  <si>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</si>
  <si>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</si>
  <si>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</si>
  <si>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</si>
  <si>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</si>
  <si>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</si>
  <si>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</si>
  <si>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</si>
  <si>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</si>
  <si>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</si>
  <si>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</si>
  <si>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</si>
  <si>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</si>
  <si>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</si>
  <si>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</si>
  <si>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</si>
  <si>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</si>
  <si>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</si>
  <si>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</si>
  <si>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</si>
  <si>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</si>
  <si>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</si>
  <si>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</si>
  <si>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</si>
  <si>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</si>
  <si>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</si>
  <si>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</si>
  <si>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</si>
  <si>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</si>
  <si>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</si>
  <si>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</si>
  <si>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</si>
  <si>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</si>
  <si>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</si>
  <si>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</si>
  <si>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</si>
  <si>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</si>
  <si>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</si>
  <si>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</si>
  <si>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</si>
  <si>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</si>
  <si>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</si>
  <si>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</si>
  <si>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</si>
  <si>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</si>
  <si>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</si>
  <si>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</si>
  <si>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</si>
  <si>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</si>
  <si>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</si>
  <si>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</si>
  <si>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</si>
  <si>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</si>
  <si>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</si>
  <si>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</si>
  <si>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</si>
  <si>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</si>
  <si>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</si>
  <si>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</si>
  <si>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</si>
  <si>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</si>
  <si>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</si>
  <si>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</si>
  <si>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</si>
  <si>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</si>
  <si>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</si>
  <si>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</si>
  <si>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</si>
  <si>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</si>
  <si>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</si>
  <si>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</si>
  <si>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</si>
  <si>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</si>
  <si>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</si>
  <si>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</si>
  <si>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</si>
  <si>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</si>
  <si>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</si>
  <si>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</si>
  <si>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</si>
  <si>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</si>
  <si>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</si>
  <si>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</si>
  <si>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</si>
  <si>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</si>
  <si>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</si>
  <si>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</si>
  <si>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</si>
  <si>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</si>
  <si>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</si>
  <si>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</si>
  <si>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</si>
  <si>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</si>
  <si>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</si>
  <si>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</si>
  <si>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</si>
  <si>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</si>
  <si>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</si>
  <si>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</si>
  <si>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</si>
  <si>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</si>
  <si>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</si>
  <si>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</si>
  <si>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</si>
  <si>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</si>
  <si>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</si>
  <si>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</si>
  <si>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</si>
  <si>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</si>
  <si>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</si>
  <si>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</si>
  <si>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</si>
  <si>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</si>
  <si>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</si>
  <si>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</si>
  <si>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</si>
  <si>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</si>
  <si>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</si>
  <si>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</si>
  <si>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</si>
  <si>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</si>
  <si>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</si>
  <si>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</si>
  <si>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</si>
  <si>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</si>
  <si>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</si>
  <si>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</si>
  <si>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</si>
  <si>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</si>
  <si>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</si>
  <si>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</si>
  <si>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</si>
  <si>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</si>
  <si>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</si>
  <si>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</si>
  <si>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</si>
  <si>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</si>
  <si>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</si>
  <si>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</si>
  <si>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</si>
  <si>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</si>
  <si>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</si>
  <si>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</si>
  <si>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</si>
  <si>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</si>
  <si>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</si>
  <si>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</si>
  <si>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</si>
  <si>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</si>
  <si>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</si>
  <si>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</si>
  <si>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</si>
  <si>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</si>
  <si>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</si>
  <si>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</si>
  <si>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</si>
  <si>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</si>
  <si>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</si>
  <si>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</si>
  <si>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</si>
  <si>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</si>
  <si>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</si>
  <si>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</si>
  <si>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</si>
  <si>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</si>
  <si>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</si>
  <si>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</si>
  <si>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</si>
  <si>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</si>
  <si>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</si>
  <si>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</si>
  <si>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</si>
  <si>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</si>
  <si>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</si>
  <si>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</si>
  <si>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</si>
  <si>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</si>
  <si>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</si>
  <si>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</si>
  <si>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</si>
  <si>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</si>
  <si>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</si>
  <si>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</si>
  <si>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</si>
  <si>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</si>
  <si>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</si>
  <si>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</si>
  <si>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</si>
  <si>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</si>
  <si>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</si>
  <si>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</si>
  <si>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</si>
  <si>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</si>
  <si>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</si>
  <si>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</si>
  <si>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</si>
  <si>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</si>
  <si>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</si>
  <si>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</si>
  <si>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</si>
  <si>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</si>
  <si>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</si>
  <si>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</si>
  <si>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</si>
  <si>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</si>
  <si>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</si>
  <si>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</si>
  <si>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</si>
  <si>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</si>
  <si>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</si>
  <si>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</si>
  <si>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</si>
  <si>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</si>
  <si>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</si>
  <si>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</si>
  <si>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</si>
  <si>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</si>
  <si>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</si>
  <si>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</si>
  <si>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</si>
  <si>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</si>
  <si>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</si>
  <si>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</si>
  <si>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</si>
  <si>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</si>
  <si>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</si>
  <si>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</si>
  <si>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</si>
  <si>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</si>
  <si>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</si>
  <si>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</si>
  <si>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</si>
  <si>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</si>
  <si>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</si>
  <si>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</si>
  <si>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</si>
  <si>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</si>
  <si>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</si>
  <si>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</si>
  <si>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</si>
  <si>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</si>
  <si>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</si>
  <si>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</si>
  <si>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</si>
  <si>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</si>
  <si>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</si>
  <si>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</si>
  <si>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</si>
  <si>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</si>
  <si>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</si>
  <si>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</si>
  <si>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</si>
  <si>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</si>
  <si>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</si>
  <si>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</si>
  <si>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</si>
  <si>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</si>
  <si>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</si>
  <si>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</si>
  <si>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</si>
  <si>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</si>
  <si>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</si>
  <si>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</si>
  <si>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</si>
  <si>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</si>
  <si>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</si>
  <si>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</si>
  <si>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</si>
  <si>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</si>
  <si>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</si>
  <si>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</si>
  <si>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</si>
  <si>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</si>
  <si>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</si>
  <si>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</si>
  <si>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</si>
  <si>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</si>
  <si>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</si>
  <si>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</si>
  <si>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</si>
  <si>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</si>
  <si>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</si>
  <si>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</si>
  <si>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</si>
  <si>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</si>
  <si>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</si>
  <si>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</si>
  <si>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</si>
  <si>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</si>
  <si>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</si>
  <si>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</si>
  <si>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</si>
  <si>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</si>
  <si>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</si>
  <si>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</si>
  <si>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</si>
  <si>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</si>
  <si>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</si>
  <si>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</si>
  <si>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</si>
  <si>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</si>
  <si>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</si>
  <si>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</si>
  <si>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</si>
  <si>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</si>
  <si>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</si>
  <si>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</si>
  <si>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</si>
  <si>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</si>
  <si>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</si>
  <si>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</si>
  <si>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</si>
  <si>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</si>
  <si>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</si>
  <si>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</si>
  <si>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</si>
  <si>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</si>
  <si>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</si>
  <si>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</si>
  <si>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</si>
  <si>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</si>
  <si>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</si>
  <si>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</si>
  <si>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</si>
  <si>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</si>
  <si>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</si>
  <si>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</si>
  <si>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</si>
  <si>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</si>
  <si>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</si>
  <si>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</si>
  <si>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</si>
  <si>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</si>
  <si>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</si>
  <si>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</si>
  <si>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</si>
  <si>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</si>
  <si>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</si>
  <si>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</si>
  <si>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</si>
  <si>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</si>
  <si>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</si>
  <si>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</si>
  <si>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</si>
  <si>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</si>
  <si>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</si>
  <si>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</si>
  <si>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</si>
  <si>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</si>
  <si>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</si>
  <si>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</si>
  <si>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</si>
  <si>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</si>
  <si>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</si>
  <si>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</si>
  <si>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</si>
  <si>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</si>
  <si>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</si>
  <si>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</si>
  <si>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</si>
  <si>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</si>
  <si>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</si>
  <si>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</si>
  <si>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</si>
  <si>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</si>
  <si>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</si>
  <si>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</si>
  <si>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</si>
  <si>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</si>
  <si>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</si>
  <si>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</si>
  <si>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</si>
  <si>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</si>
  <si>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</si>
  <si>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</si>
  <si>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</si>
  <si>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</si>
  <si>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</si>
  <si>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</si>
  <si>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</si>
  <si>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</si>
  <si>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</si>
  <si>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</si>
  <si>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</si>
  <si>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</si>
  <si>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</si>
  <si>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</si>
  <si>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</si>
  <si>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</si>
  <si>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</si>
  <si>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</si>
  <si>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</si>
  <si>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</si>
  <si>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</si>
  <si>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</si>
  <si>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</si>
  <si>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</si>
  <si>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</si>
  <si>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</si>
  <si>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</si>
  <si>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</si>
  <si>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</si>
  <si>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</si>
  <si>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</si>
  <si>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</si>
  <si>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</si>
  <si>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</si>
  <si>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</si>
  <si>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</si>
  <si>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</si>
  <si>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</si>
  <si>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</si>
  <si>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</si>
  <si>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</si>
  <si>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</si>
  <si>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</si>
  <si>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</si>
  <si>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</si>
  <si>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</si>
  <si>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</si>
  <si>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</si>
  <si>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</si>
  <si>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</si>
  <si>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</si>
  <si>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</si>
  <si>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</si>
  <si>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</si>
  <si>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</si>
  <si>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</si>
  <si>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</si>
  <si>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</si>
  <si>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</si>
  <si>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</si>
  <si>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</si>
  <si>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</si>
  <si>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</si>
  <si>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</si>
  <si>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</si>
  <si>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</si>
  <si>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</si>
  <si>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</si>
  <si>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</si>
  <si>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</si>
  <si>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</si>
  <si>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</si>
  <si>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</si>
  <si>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</si>
  <si>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</si>
  <si>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</si>
  <si>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</si>
  <si>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</si>
  <si>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</si>
  <si>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</si>
  <si>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</si>
  <si>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</si>
  <si>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</si>
  <si>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</si>
  <si>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</si>
  <si>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</si>
  <si>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</si>
  <si>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</si>
  <si>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</si>
  <si>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</si>
  <si>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</si>
  <si>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</si>
  <si>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</si>
  <si>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</si>
  <si>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</si>
  <si>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</si>
  <si>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</si>
  <si>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</si>
  <si>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</si>
  <si>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</si>
  <si>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</si>
  <si>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</si>
  <si>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</si>
  <si>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</si>
  <si>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</si>
  <si>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</si>
  <si>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</si>
  <si>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</si>
  <si>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</si>
  <si>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</si>
  <si>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</si>
  <si>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</si>
  <si>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</si>
  <si>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</si>
  <si>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</si>
  <si>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</si>
  <si>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</si>
  <si>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</si>
  <si>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</si>
  <si>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</si>
  <si>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</si>
  <si>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</si>
  <si>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</si>
  <si>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</si>
  <si>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</si>
  <si>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</si>
  <si>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</si>
  <si>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</si>
  <si>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</si>
  <si>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</si>
  <si>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</si>
  <si>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</si>
  <si>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</si>
  <si>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</si>
  <si>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</si>
  <si>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</si>
  <si>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</si>
  <si>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</si>
  <si>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</si>
  <si>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</si>
  <si>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</si>
  <si>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</si>
  <si>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</si>
  <si>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</si>
  <si>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</si>
  <si>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</si>
  <si>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</si>
  <si>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</si>
  <si>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</si>
  <si>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</si>
  <si>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</si>
  <si>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</si>
  <si>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</si>
  <si>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</si>
  <si>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</si>
  <si>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</si>
  <si>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</si>
  <si>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</si>
  <si>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</si>
  <si>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</si>
  <si>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</si>
  <si>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</si>
  <si>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</si>
  <si>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</si>
  <si>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</si>
  <si>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</si>
  <si>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</si>
  <si>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</si>
  <si>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</si>
  <si>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</si>
  <si>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</si>
  <si>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</si>
  <si>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</si>
  <si>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</si>
  <si>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</si>
  <si>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</si>
  <si>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</si>
  <si>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</si>
  <si>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</si>
  <si>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</si>
  <si>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</si>
  <si>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</si>
  <si>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</si>
  <si>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</si>
  <si>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</si>
  <si>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</si>
  <si>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</si>
  <si>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</si>
  <si>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</si>
  <si>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</si>
  <si>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</si>
  <si>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</si>
  <si>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</si>
  <si>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</si>
  <si>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</si>
  <si>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</si>
  <si>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</si>
  <si>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</si>
  <si>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</si>
  <si>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</si>
  <si>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</si>
  <si>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</si>
  <si>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</si>
  <si>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</si>
  <si>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</si>
  <si>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</si>
  <si>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</si>
  <si>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</si>
  <si>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</si>
  <si>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</si>
  <si>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</si>
  <si>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</si>
  <si>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</si>
  <si>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</si>
  <si>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</si>
  <si>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</si>
  <si>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</si>
  <si>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</si>
  <si>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</si>
  <si>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</si>
  <si>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</si>
  <si>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</si>
  <si>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</si>
  <si>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</si>
  <si>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</si>
  <si>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</si>
  <si>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</si>
  <si>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</si>
  <si>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</si>
  <si>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</si>
  <si>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</si>
  <si>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</si>
  <si>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</si>
  <si>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</si>
  <si>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</si>
  <si>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</si>
  <si>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</si>
  <si>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</si>
  <si>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</si>
  <si>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</si>
  <si>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</si>
  <si>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</si>
  <si>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</si>
  <si>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</si>
  <si>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</si>
  <si>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</si>
  <si>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</si>
  <si>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</si>
  <si>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</si>
  <si>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</si>
  <si>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</si>
  <si>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</si>
  <si>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</si>
  <si>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</si>
  <si>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</si>
  <si>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</si>
  <si>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</si>
  <si>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</si>
  <si>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</si>
  <si>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</si>
  <si>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</si>
  <si>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</si>
  <si>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</si>
  <si>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</si>
  <si>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</si>
  <si>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</si>
  <si>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</si>
  <si>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</si>
  <si>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</si>
  <si>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</si>
  <si>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</si>
  <si>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</si>
  <si>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</si>
  <si>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</si>
  <si>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</si>
  <si>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</si>
  <si>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</si>
  <si>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</si>
  <si>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</si>
  <si>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</si>
  <si>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</si>
  <si>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</si>
  <si>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</si>
  <si>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</si>
  <si>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</si>
  <si>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</si>
  <si>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</si>
  <si>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</si>
  <si>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</si>
  <si>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</si>
  <si>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</si>
  <si>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</si>
  <si>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</si>
  <si>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</si>
  <si>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</si>
  <si>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</si>
  <si>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</si>
  <si>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</si>
  <si>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</si>
  <si>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</si>
  <si>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</si>
  <si>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</si>
  <si>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</si>
  <si>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</si>
  <si>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</si>
  <si>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</si>
  <si>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</si>
  <si>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</si>
  <si>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</si>
  <si>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</si>
  <si>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</si>
  <si>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</si>
  <si>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</si>
  <si>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</si>
  <si>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</si>
  <si>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</si>
  <si>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</si>
  <si>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</si>
  <si>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</si>
  <si>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</si>
  <si>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</si>
  <si>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</si>
  <si>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</si>
  <si>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</si>
  <si>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</si>
  <si>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</si>
  <si>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</si>
  <si>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</si>
  <si>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</si>
  <si>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</si>
  <si>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</si>
  <si>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</si>
  <si>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</si>
  <si>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</si>
  <si>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</si>
  <si>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</si>
  <si>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</si>
  <si>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</si>
  <si>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</si>
  <si>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</si>
  <si>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</si>
  <si>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</si>
  <si>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</si>
  <si>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</si>
  <si>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</si>
  <si>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</si>
  <si>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</si>
  <si>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</si>
  <si>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</si>
  <si>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</si>
  <si>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</si>
  <si>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</si>
  <si>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</si>
  <si>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</si>
  <si>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</si>
  <si>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</si>
  <si>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</si>
  <si>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</si>
  <si>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</si>
  <si>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</si>
  <si>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</si>
  <si>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</si>
  <si>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</si>
  <si>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</si>
  <si>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</si>
  <si>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</si>
  <si>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</si>
  <si>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</si>
  <si>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</si>
  <si>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</si>
  <si>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</si>
  <si>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</si>
  <si>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</si>
  <si>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</si>
  <si>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</si>
  <si>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</si>
  <si>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</si>
  <si>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</si>
  <si>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</si>
  <si>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</si>
  <si>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</si>
  <si>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</si>
  <si>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</si>
  <si>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</si>
  <si>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</si>
  <si>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</si>
  <si>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</si>
  <si>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</si>
  <si>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</si>
  <si>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</si>
  <si>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</si>
  <si>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</si>
  <si>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</si>
  <si>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</si>
  <si>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</si>
  <si>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</si>
  <si>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</si>
  <si>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</si>
  <si>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</si>
  <si>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</si>
  <si>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</si>
  <si>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</si>
  <si>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</si>
  <si>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</si>
  <si>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</si>
  <si>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</si>
  <si>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</si>
  <si>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</si>
  <si>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</si>
  <si>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</si>
  <si>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</si>
  <si>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</si>
  <si>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</si>
  <si>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</si>
  <si>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</si>
  <si>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</si>
  <si>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</si>
  <si>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</si>
  <si>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</si>
  <si>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</si>
  <si>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</si>
  <si>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</si>
  <si>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</si>
  <si>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</si>
  <si>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</si>
  <si>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</si>
  <si>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</si>
  <si>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</si>
  <si>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</si>
  <si>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</si>
  <si>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</si>
  <si>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</si>
  <si>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</si>
  <si>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</si>
  <si>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</si>
  <si>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</si>
  <si>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</si>
  <si>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</si>
  <si>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</si>
  <si>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</si>
  <si>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</si>
  <si>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</si>
  <si>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</si>
  <si>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</si>
  <si>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</si>
  <si>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</si>
  <si>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</si>
  <si>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</si>
  <si>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</si>
  <si>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</si>
  <si>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</si>
  <si>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</si>
  <si>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</si>
  <si>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</si>
  <si>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</si>
  <si>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</si>
  <si>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</si>
  <si>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</si>
  <si>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</si>
  <si>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</si>
  <si>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</si>
  <si>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</si>
  <si>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</si>
  <si>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</si>
  <si>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</si>
  <si>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</si>
  <si>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</si>
  <si>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</si>
  <si>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</si>
  <si>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</si>
  <si>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</si>
  <si>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</si>
  <si>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</si>
  <si>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</si>
  <si>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</si>
  <si>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</si>
  <si>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</si>
  <si>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</si>
  <si>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</si>
  <si>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</si>
  <si>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</si>
  <si>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</si>
  <si>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</si>
  <si>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</si>
  <si>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</si>
  <si>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</si>
  <si>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</si>
  <si>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</si>
  <si>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</si>
  <si>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</si>
  <si>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</si>
  <si>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</si>
  <si>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</si>
  <si>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</si>
  <si>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</si>
  <si>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</si>
  <si>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</si>
  <si>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</si>
  <si>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</si>
  <si>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</si>
  <si>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</si>
  <si>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</si>
  <si>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</si>
  <si>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</si>
  <si>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</si>
  <si>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</si>
  <si>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</si>
  <si>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</si>
  <si>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</si>
  <si>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</si>
  <si>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</si>
  <si>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</si>
  <si>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</si>
  <si>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</si>
  <si>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</si>
  <si>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</si>
  <si>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</si>
  <si>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</si>
  <si>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</si>
  <si>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</si>
  <si>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</si>
  <si>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</si>
  <si>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</si>
  <si>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</si>
  <si>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</si>
  <si>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</si>
  <si>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</si>
  <si>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</si>
  <si>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</si>
  <si>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</si>
  <si>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</si>
  <si>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</si>
  <si>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</si>
  <si>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</si>
  <si>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</si>
  <si>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</si>
  <si>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</si>
  <si>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</si>
  <si>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</si>
  <si>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</si>
  <si>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</si>
  <si>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</si>
  <si>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</si>
  <si>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</si>
  <si>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</si>
  <si>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</si>
  <si>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</si>
  <si>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</si>
  <si>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</si>
  <si>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</si>
  <si>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</si>
  <si>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</si>
  <si>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</si>
  <si>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</si>
  <si>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</si>
  <si>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</si>
  <si>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</si>
  <si>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</si>
  <si>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</si>
  <si>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</si>
  <si>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</si>
  <si>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</si>
  <si>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</si>
  <si>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</si>
  <si>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</si>
  <si>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</si>
  <si>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</si>
  <si>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</si>
  <si>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</si>
  <si>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</si>
  <si>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</si>
  <si>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</si>
  <si>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</si>
  <si>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</si>
  <si>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</si>
  <si>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</si>
  <si>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</si>
  <si>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</si>
  <si>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</si>
  <si>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</si>
  <si>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</si>
  <si>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</si>
  <si>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</si>
  <si>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</si>
  <si>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</si>
  <si>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</si>
  <si>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</si>
  <si>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</si>
  <si>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</si>
  <si>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</si>
  <si>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</si>
  <si>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</si>
  <si>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</si>
  <si>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</si>
  <si>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</si>
  <si>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</si>
  <si>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</si>
  <si>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</si>
  <si>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</si>
  <si>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</si>
  <si>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</si>
  <si>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</si>
  <si>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</si>
  <si>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</si>
  <si>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</si>
  <si>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</si>
  <si>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</si>
  <si>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</si>
  <si>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</si>
  <si>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</si>
  <si>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</si>
  <si>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</si>
  <si>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</si>
  <si>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</si>
  <si>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</si>
  <si>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</si>
  <si>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</si>
  <si>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</si>
  <si>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</si>
  <si>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</si>
  <si>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</si>
  <si>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</si>
  <si>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</si>
  <si>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</si>
  <si>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</si>
  <si>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</si>
  <si>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</si>
  <si>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</si>
  <si>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</si>
  <si>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</si>
  <si>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</si>
  <si>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</si>
  <si>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</si>
  <si>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</si>
  <si>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</si>
  <si>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</si>
  <si>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</si>
  <si>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</si>
  <si>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</si>
  <si>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</si>
  <si>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</si>
  <si>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</si>
  <si>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</si>
  <si>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</si>
  <si>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</si>
  <si>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</si>
  <si>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</si>
  <si>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</si>
  <si>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</si>
  <si>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</si>
  <si>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</si>
  <si>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</si>
  <si>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</si>
  <si>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</si>
  <si>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</si>
  <si>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</si>
  <si>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</si>
  <si>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</si>
  <si>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</si>
  <si>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</si>
  <si>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</si>
  <si>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</si>
  <si>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</si>
  <si>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</si>
  <si>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</si>
  <si>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</si>
  <si>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</si>
  <si>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</si>
  <si>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</si>
  <si>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</si>
  <si>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</si>
  <si>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</si>
  <si>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</si>
  <si>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</si>
  <si>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</si>
  <si>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</si>
  <si>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</si>
  <si>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</si>
  <si>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</si>
  <si>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</si>
  <si>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</si>
  <si>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</si>
  <si>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</si>
  <si>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</si>
  <si>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</si>
  <si>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</si>
  <si>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</si>
  <si>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</si>
  <si>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</si>
  <si>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</si>
  <si>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</si>
  <si>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</si>
  <si>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</si>
  <si>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</si>
  <si>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</si>
  <si>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</si>
  <si>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</si>
  <si>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</si>
  <si>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</si>
  <si>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</si>
  <si>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</si>
  <si>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</si>
  <si>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</si>
  <si>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</si>
  <si>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</si>
  <si>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</si>
  <si>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</si>
  <si>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</si>
  <si>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</si>
  <si>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</si>
  <si>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</si>
  <si>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</si>
  <si>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</si>
  <si>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</si>
  <si>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</si>
  <si>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</si>
  <si>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</si>
  <si>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</si>
  <si>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</si>
  <si>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</si>
  <si>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</si>
  <si>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</si>
  <si>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</si>
  <si>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</si>
  <si>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</si>
  <si>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</si>
  <si>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</si>
  <si>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</si>
  <si>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</si>
  <si>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</si>
  <si>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</si>
  <si>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</si>
  <si>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</si>
  <si>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</si>
  <si>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</si>
  <si>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</si>
  <si>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</si>
  <si>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</si>
  <si>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</si>
  <si>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</si>
  <si>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</si>
  <si>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</si>
  <si>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</si>
  <si>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</si>
  <si>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</si>
  <si>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</si>
  <si>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</si>
  <si>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</si>
  <si>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</si>
  <si>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</si>
  <si>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</si>
  <si>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</si>
  <si>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</si>
  <si>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</si>
  <si>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</si>
  <si>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</si>
  <si>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</si>
  <si>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</si>
  <si>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</si>
  <si>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</si>
  <si>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</si>
  <si>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</si>
  <si>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</si>
  <si>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</si>
  <si>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</si>
  <si>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</si>
  <si>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</si>
  <si>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</si>
  <si>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</si>
  <si>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</si>
  <si>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</si>
  <si>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</si>
  <si>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</si>
  <si>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</si>
  <si>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</si>
  <si>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</si>
  <si>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</si>
  <si>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</si>
  <si>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</si>
  <si>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</si>
  <si>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</si>
  <si>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</si>
  <si>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</si>
  <si>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</si>
  <si>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</si>
  <si>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</si>
  <si>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</si>
  <si>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</si>
  <si>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</si>
  <si>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</si>
  <si>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</si>
  <si>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</si>
  <si>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</si>
  <si>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</si>
  <si>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</si>
  <si>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</si>
  <si>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</si>
  <si>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</si>
  <si>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</si>
  <si>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</si>
  <si>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</si>
  <si>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</si>
  <si>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</si>
  <si>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</si>
  <si>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</si>
  <si>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</si>
  <si>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</si>
  <si>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</si>
  <si>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</si>
  <si>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</si>
  <si>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</si>
  <si>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</si>
  <si>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</si>
  <si>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</si>
  <si>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</si>
  <si>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</si>
  <si>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</si>
  <si>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</si>
  <si>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</si>
  <si>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</si>
  <si>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</si>
  <si>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</si>
  <si>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</si>
  <si>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</si>
  <si>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</si>
  <si>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</si>
  <si>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</si>
  <si>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</si>
  <si>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</si>
  <si>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</si>
  <si>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</si>
  <si>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</si>
  <si>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</si>
  <si>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</si>
  <si>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</si>
  <si>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</si>
  <si>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</si>
  <si>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</si>
  <si>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</si>
  <si>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</si>
  <si>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</si>
  <si>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</si>
  <si>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</si>
  <si>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</si>
  <si>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</si>
  <si>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</si>
  <si>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</si>
  <si>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</si>
  <si>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</si>
  <si>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</si>
  <si>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</si>
  <si>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</si>
  <si>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</si>
  <si>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</si>
  <si>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</si>
  <si>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</si>
  <si>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</si>
  <si>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</si>
  <si>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</si>
  <si>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</si>
  <si>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</si>
  <si>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</si>
  <si>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</si>
  <si>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</si>
  <si>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</si>
  <si>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</si>
  <si>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</si>
  <si>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</si>
  <si>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</si>
  <si>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</si>
  <si>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</si>
  <si>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</si>
  <si>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</si>
  <si>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</si>
  <si>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</si>
  <si>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</si>
  <si>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</si>
  <si>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</si>
  <si>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</si>
  <si>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</si>
  <si>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</si>
  <si>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</si>
  <si>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</si>
  <si>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</si>
  <si>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</si>
  <si>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</si>
  <si>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</si>
  <si>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</si>
  <si>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</si>
  <si>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</si>
  <si>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</si>
  <si>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</si>
  <si>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</si>
  <si>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</si>
  <si>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</si>
  <si>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</si>
  <si>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</si>
  <si>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</si>
  <si>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</si>
  <si>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</si>
  <si>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</si>
  <si>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</si>
  <si>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</si>
  <si>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</si>
  <si>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</si>
  <si>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</si>
  <si>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</si>
  <si>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</si>
  <si>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</si>
  <si>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</si>
  <si>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</si>
  <si>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</si>
  <si>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</si>
  <si>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</si>
  <si>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</si>
  <si>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</si>
  <si>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</si>
  <si>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</si>
  <si>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</si>
  <si>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</si>
  <si>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</si>
  <si>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</si>
  <si>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</si>
  <si>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</si>
  <si>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</si>
  <si>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</si>
  <si>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</si>
  <si>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</si>
  <si>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</si>
  <si>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</si>
  <si>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</si>
  <si>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</si>
  <si>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</si>
  <si>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</si>
  <si>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</si>
  <si>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</si>
  <si>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</si>
  <si>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</si>
  <si>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</si>
  <si>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</si>
  <si>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</si>
  <si>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</si>
  <si>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</si>
  <si>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</si>
  <si>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</si>
  <si>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</si>
  <si>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</si>
  <si>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</si>
  <si>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</si>
  <si>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</si>
  <si>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</si>
  <si>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</si>
  <si>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</si>
  <si>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</si>
  <si>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</si>
  <si>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</si>
  <si>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</si>
  <si>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</si>
  <si>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</si>
  <si>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</si>
  <si>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</si>
  <si>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</si>
  <si>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</si>
  <si>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</si>
  <si>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</si>
  <si>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</si>
  <si>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</si>
  <si>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</si>
  <si>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</si>
  <si>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</si>
  <si>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</si>
  <si>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</si>
  <si>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</si>
  <si>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</si>
  <si>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</si>
  <si>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</si>
  <si>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</si>
  <si>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</si>
  <si>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</si>
  <si>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</si>
  <si>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</si>
  <si>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</si>
  <si>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</si>
  <si>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</si>
  <si>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</si>
  <si>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</si>
  <si>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</si>
  <si>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</si>
  <si>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</si>
  <si>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</si>
  <si>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</si>
  <si>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</si>
  <si>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</si>
  <si>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</si>
  <si>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</si>
  <si>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</si>
  <si>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</si>
  <si>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</si>
  <si>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</si>
  <si>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</si>
  <si>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</si>
  <si>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</si>
  <si>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</si>
  <si>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</si>
  <si>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</si>
  <si>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</si>
  <si>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</si>
  <si>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</si>
  <si>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</si>
  <si>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</si>
  <si>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</si>
  <si>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</si>
  <si>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</si>
  <si>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</si>
  <si>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</si>
  <si>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</si>
  <si>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</si>
  <si>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</si>
  <si>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</si>
  <si>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</si>
  <si>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</si>
  <si>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</si>
  <si>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</si>
  <si>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</si>
  <si>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</si>
  <si>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</si>
  <si>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</si>
  <si>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</si>
  <si>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</si>
  <si>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</si>
  <si>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</si>
  <si>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</si>
  <si>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</si>
  <si>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</si>
  <si>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</si>
  <si>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</si>
  <si>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</si>
  <si>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</si>
  <si>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</si>
  <si>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</si>
  <si>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</si>
  <si>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</si>
  <si>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</si>
  <si>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</si>
  <si>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</si>
  <si>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</si>
  <si>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</si>
  <si>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</si>
  <si>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</si>
  <si>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</si>
  <si>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</si>
  <si>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</si>
  <si>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</si>
  <si>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</si>
  <si>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</si>
  <si>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</si>
  <si>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</si>
  <si>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</si>
  <si>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</si>
  <si>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</si>
  <si>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</si>
  <si>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</si>
  <si>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</si>
  <si>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</si>
  <si>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</si>
  <si>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</si>
  <si>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</si>
  <si>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</si>
  <si>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</si>
  <si>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</si>
  <si>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</si>
  <si>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</si>
  <si>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</si>
  <si>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</si>
  <si>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</si>
  <si>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</si>
  <si>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</si>
  <si>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</si>
  <si>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</si>
  <si>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</si>
  <si>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</si>
  <si>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</si>
  <si>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</si>
  <si>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</si>
  <si>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</si>
  <si>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</si>
  <si>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</si>
  <si>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</si>
  <si>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</si>
  <si>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</si>
  <si>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</si>
  <si>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</si>
  <si>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</si>
  <si>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</si>
  <si>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</si>
  <si>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</si>
  <si>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</si>
  <si>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</si>
  <si>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</si>
  <si>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</si>
  <si>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</si>
  <si>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</si>
  <si>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</si>
  <si>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</si>
  <si>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</si>
  <si>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</si>
  <si>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</si>
  <si>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</si>
  <si>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</si>
  <si>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</si>
  <si>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</si>
  <si>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</si>
  <si>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</si>
  <si>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</si>
  <si>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</si>
  <si>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</si>
  <si>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</si>
  <si>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</si>
  <si>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</si>
  <si>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</si>
  <si>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</si>
  <si>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</si>
  <si>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</si>
  <si>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</si>
  <si>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</si>
  <si>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</si>
  <si>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</si>
  <si>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</si>
  <si>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</si>
  <si>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</si>
  <si>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</si>
  <si>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</si>
  <si>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</si>
  <si>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</si>
  <si>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</si>
  <si>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</si>
  <si>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</si>
  <si>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</si>
  <si>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</si>
  <si>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</si>
  <si>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</si>
  <si>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</si>
  <si>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</si>
  <si>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</si>
  <si>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</si>
  <si>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</si>
  <si>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</si>
  <si>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</si>
  <si>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</si>
  <si>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</si>
  <si>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</si>
  <si>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</si>
  <si>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</si>
  <si>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</si>
  <si>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</si>
  <si>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</si>
  <si>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</si>
  <si>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</si>
  <si>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</si>
  <si>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</si>
  <si>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</si>
  <si>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</si>
  <si>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</si>
  <si>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</si>
  <si>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</si>
  <si>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</si>
  <si>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</si>
  <si>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</si>
  <si>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</si>
  <si>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</si>
  <si>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</si>
  <si>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</si>
  <si>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</si>
  <si>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</si>
  <si>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</si>
  <si>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</si>
  <si>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</si>
  <si>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</si>
  <si>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</si>
  <si>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</si>
  <si>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</si>
  <si>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</si>
  <si>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</si>
  <si>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</si>
  <si>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</si>
  <si>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</si>
  <si>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</si>
  <si>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</si>
  <si>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</si>
  <si>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</si>
  <si>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</si>
  <si>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</si>
  <si>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</si>
  <si>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</si>
  <si>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</si>
  <si>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</si>
  <si>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</si>
  <si>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</si>
  <si>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</si>
  <si>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</si>
  <si>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</si>
  <si>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</si>
  <si>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</si>
  <si>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</si>
  <si>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</si>
  <si>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</si>
  <si>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</si>
  <si>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</si>
  <si>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</si>
  <si>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</si>
  <si>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</si>
  <si>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</si>
  <si>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</si>
  <si>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</si>
  <si>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</si>
  <si>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</si>
  <si>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</si>
  <si>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</si>
  <si>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</si>
  <si>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</si>
  <si>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</si>
  <si>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</si>
  <si>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</si>
  <si>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</si>
  <si>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</si>
  <si>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</si>
  <si>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</si>
  <si>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</si>
  <si>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</si>
  <si>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</si>
  <si>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</si>
  <si>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</si>
  <si>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</si>
  <si>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</si>
  <si>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</si>
  <si>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</si>
  <si>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</si>
  <si>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</si>
  <si>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</si>
  <si>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</si>
  <si>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</si>
  <si>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</si>
  <si>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</si>
  <si>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</si>
  <si>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</si>
  <si>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</si>
  <si>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</si>
  <si>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</si>
  <si>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</si>
  <si>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</si>
  <si>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</si>
  <si>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</si>
  <si>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</si>
  <si>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</si>
  <si>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</si>
  <si>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</si>
  <si>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</si>
  <si>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</si>
  <si>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</si>
  <si>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</si>
  <si>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</si>
  <si>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</si>
  <si>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</si>
  <si>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</si>
  <si>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</si>
  <si>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</si>
  <si>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</si>
  <si>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</si>
  <si>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</si>
  <si>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</si>
  <si>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</si>
  <si>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</si>
  <si>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</si>
  <si>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</si>
  <si>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</si>
  <si>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</si>
  <si>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</si>
  <si>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</si>
  <si>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</si>
  <si>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</si>
  <si>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</si>
  <si>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</si>
  <si>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</si>
  <si>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</si>
  <si>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</si>
  <si>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</si>
  <si>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</si>
  <si>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</si>
  <si>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</si>
  <si>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</si>
  <si>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</si>
  <si>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</si>
  <si>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</si>
  <si>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</si>
  <si>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</si>
  <si>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</si>
  <si>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</si>
  <si>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</si>
  <si>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</si>
  <si>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</si>
  <si>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</si>
  <si>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</si>
  <si>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</si>
  <si>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</si>
  <si>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</si>
  <si>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</si>
  <si>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</si>
  <si>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</si>
  <si>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</si>
  <si>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</si>
  <si>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</si>
  <si>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</si>
  <si>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</si>
  <si>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</si>
  <si>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</si>
  <si>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</si>
  <si>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</si>
  <si>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</si>
  <si>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</si>
  <si>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</si>
  <si>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</si>
  <si>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</si>
  <si>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</si>
  <si>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</si>
  <si>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</si>
  <si>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</si>
  <si>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</si>
  <si>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</si>
  <si>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</si>
  <si>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</si>
  <si>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</si>
  <si>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</si>
  <si>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</si>
  <si>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</si>
  <si>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</si>
  <si>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</si>
  <si>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</si>
  <si>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</si>
  <si>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</si>
  <si>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</si>
  <si>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</si>
  <si>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</si>
  <si>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</si>
  <si>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</si>
  <si>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</si>
  <si>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</si>
  <si>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</si>
  <si>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</si>
  <si>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</si>
  <si>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</si>
  <si>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</si>
  <si>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</si>
  <si>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</si>
  <si>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</si>
  <si>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</si>
  <si>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</si>
  <si>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</si>
  <si>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</si>
  <si>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</si>
  <si>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</si>
  <si>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</si>
  <si>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</si>
  <si>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</si>
  <si>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</si>
  <si>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</si>
  <si>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</si>
  <si>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</si>
  <si>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</si>
  <si>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</si>
  <si>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</si>
  <si>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</si>
  <si>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</si>
  <si>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</si>
  <si>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</si>
  <si>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</si>
  <si>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</si>
  <si>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</si>
  <si>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</si>
  <si>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</si>
  <si>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</si>
  <si>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</si>
  <si>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</si>
  <si>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</si>
  <si>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</si>
  <si>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</si>
  <si>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</si>
  <si>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</si>
  <si>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</si>
  <si>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</si>
  <si>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</si>
  <si>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</si>
  <si>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</si>
  <si>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</si>
  <si>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</si>
  <si>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</si>
  <si>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</si>
  <si>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</si>
  <si>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</si>
  <si>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</si>
  <si>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</si>
  <si>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</si>
  <si>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</si>
  <si>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</si>
  <si>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</si>
  <si>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</si>
  <si>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</si>
  <si>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</si>
  <si>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</si>
  <si>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</si>
  <si>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</si>
  <si>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</si>
  <si>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</si>
  <si>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</si>
  <si>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</si>
  <si>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</si>
  <si>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</si>
  <si>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</si>
  <si>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</si>
  <si>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</si>
  <si>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</si>
  <si>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</si>
  <si>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</si>
  <si>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</si>
  <si>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</si>
  <si>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</si>
  <si>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</si>
  <si>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</si>
  <si>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</si>
  <si>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</si>
  <si>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</si>
  <si>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</si>
  <si>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</si>
  <si>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</si>
  <si>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</si>
  <si>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</si>
  <si>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</si>
  <si>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</si>
  <si>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</si>
  <si>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</si>
  <si>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</si>
  <si>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</si>
  <si>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</si>
  <si>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</si>
  <si>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</si>
  <si>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</si>
  <si>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</si>
  <si>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</si>
  <si>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</si>
  <si>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</si>
  <si>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</si>
  <si>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</si>
  <si>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</si>
  <si>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</si>
  <si>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</si>
  <si>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</si>
  <si>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</si>
  <si>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</si>
  <si>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</si>
  <si>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</si>
  <si>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</si>
  <si>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</si>
  <si>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</si>
  <si>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</si>
  <si>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</si>
  <si>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</si>
  <si>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</si>
  <si>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</si>
  <si>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</si>
  <si>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</si>
  <si>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</si>
  <si>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</si>
  <si>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</si>
  <si>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</si>
  <si>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</si>
  <si>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</si>
  <si>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</si>
  <si>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</si>
  <si>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</si>
  <si>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</si>
  <si>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</si>
  <si>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</si>
  <si>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</si>
  <si>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</si>
  <si>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</si>
  <si>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</si>
  <si>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</si>
  <si>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</si>
  <si>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</si>
  <si>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</si>
  <si>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</si>
  <si>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</si>
  <si>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</si>
  <si>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</si>
  <si>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</si>
  <si>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</si>
  <si>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</si>
  <si>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</si>
  <si>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</si>
  <si>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</si>
  <si>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</si>
  <si>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</si>
  <si>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</si>
  <si>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</si>
  <si>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</si>
  <si>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</si>
  <si>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</si>
  <si>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</si>
  <si>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</si>
  <si>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</si>
  <si>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</si>
  <si>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</si>
  <si>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</si>
  <si>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</si>
  <si>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</si>
  <si>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</si>
  <si>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</si>
  <si>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</si>
  <si>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</si>
  <si>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</si>
  <si>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</si>
  <si>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</si>
  <si>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</si>
  <si>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</si>
  <si>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</si>
  <si>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</si>
  <si>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</si>
  <si>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</si>
  <si>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</si>
  <si>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</si>
  <si>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</si>
  <si>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</si>
  <si>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</si>
  <si>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</si>
  <si>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</si>
  <si>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</si>
  <si>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</si>
  <si>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</si>
  <si>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</si>
  <si>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</si>
  <si>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</si>
  <si>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</si>
  <si>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</si>
  <si>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</si>
  <si>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</si>
  <si>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</si>
  <si>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</si>
  <si>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</si>
  <si>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</si>
  <si>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</si>
  <si>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</si>
  <si>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</si>
  <si>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</si>
  <si>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</si>
  <si>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</si>
  <si>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</si>
  <si>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</si>
  <si>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</si>
  <si>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</si>
  <si>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</si>
  <si>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</si>
  <si>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</si>
  <si>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</si>
  <si>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</si>
  <si>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</si>
  <si>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</si>
  <si>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</si>
  <si>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</si>
  <si>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</si>
  <si>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</si>
  <si>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</si>
  <si>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</si>
  <si>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</si>
  <si>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</si>
  <si>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</si>
  <si>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</si>
  <si>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</si>
  <si>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</si>
  <si>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</si>
  <si>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</si>
  <si>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</si>
  <si>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</si>
  <si>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</si>
  <si>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</si>
  <si>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</si>
  <si>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</si>
  <si>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</si>
  <si>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</si>
  <si>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</si>
  <si>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</si>
  <si>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</si>
  <si>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</si>
  <si>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</si>
  <si>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</si>
  <si>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</si>
  <si>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</si>
  <si>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</si>
  <si>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</si>
  <si>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</si>
  <si>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</si>
  <si>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</si>
  <si>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</si>
  <si>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</si>
  <si>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</si>
  <si>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</si>
  <si>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</si>
  <si>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</si>
  <si>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</si>
  <si>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</si>
  <si>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</si>
  <si>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</si>
  <si>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</si>
  <si>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</si>
  <si>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</si>
  <si>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</si>
  <si>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</si>
  <si>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</si>
  <si>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</si>
  <si>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</si>
  <si>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</si>
  <si>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</si>
  <si>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</si>
  <si>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</si>
  <si>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</si>
  <si>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</si>
  <si>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</si>
  <si>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</si>
  <si>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</si>
  <si>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</si>
  <si>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</si>
  <si>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</si>
  <si>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</si>
  <si>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</si>
  <si>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</si>
  <si>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</si>
  <si>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</si>
  <si>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</si>
  <si>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</si>
  <si>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</si>
  <si>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</si>
  <si>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</si>
  <si>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</si>
  <si>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</si>
  <si>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</si>
  <si>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</si>
  <si>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</si>
  <si>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</si>
  <si>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</si>
  <si>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</si>
  <si>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</si>
  <si>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</si>
  <si>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</si>
  <si>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</si>
  <si>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</si>
  <si>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</si>
  <si>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</si>
  <si>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</si>
  <si>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</si>
  <si>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</si>
  <si>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</si>
  <si>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</si>
  <si>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</si>
  <si>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</si>
  <si>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</si>
  <si>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</si>
  <si>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</si>
  <si>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</si>
  <si>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</si>
  <si>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</si>
  <si>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</si>
  <si>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</si>
  <si>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</si>
  <si>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</si>
  <si>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</si>
  <si>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</si>
  <si>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</si>
  <si>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</si>
  <si>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</si>
  <si>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</si>
  <si>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</si>
  <si>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</si>
  <si>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</si>
  <si>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</si>
  <si>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</si>
  <si>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</si>
  <si>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</si>
  <si>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</si>
  <si>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</si>
  <si>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</si>
  <si>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</si>
  <si>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</si>
  <si>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</si>
  <si>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</si>
  <si>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</si>
  <si>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</si>
  <si>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</si>
  <si>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</si>
  <si>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</si>
  <si>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</si>
  <si>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</si>
  <si>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</si>
  <si>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</si>
  <si>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</si>
  <si>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</si>
  <si>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</si>
  <si>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</si>
  <si>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</si>
  <si>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</si>
  <si>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</si>
  <si>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</si>
  <si>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</si>
  <si>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</si>
  <si>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</si>
  <si>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</si>
  <si>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</si>
  <si>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</si>
  <si>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</si>
  <si>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</si>
  <si>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</si>
  <si>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</si>
  <si>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</si>
  <si>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</si>
  <si>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</si>
  <si>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</si>
  <si>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</si>
  <si>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</si>
  <si>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</si>
  <si>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</si>
  <si>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</si>
  <si>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</si>
  <si>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</si>
  <si>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</si>
  <si>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</si>
  <si>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</si>
  <si>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</si>
  <si>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</si>
  <si>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</si>
  <si>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</si>
  <si>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</si>
  <si>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</si>
  <si>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</si>
  <si>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</si>
  <si>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</si>
  <si>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</si>
  <si>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</si>
  <si>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</si>
  <si>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</si>
  <si>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</si>
  <si>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</si>
  <si>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</si>
  <si>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</si>
  <si>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</si>
  <si>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</si>
  <si>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</si>
  <si>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</si>
  <si>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</si>
  <si>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</si>
  <si>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</si>
  <si>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</si>
  <si>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</si>
  <si>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</si>
  <si>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</si>
  <si>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</si>
  <si>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</si>
  <si>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</si>
  <si>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</si>
  <si>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</si>
  <si>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</si>
  <si>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</si>
  <si>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</si>
  <si>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</si>
  <si>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</si>
  <si>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</si>
  <si>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</si>
  <si>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</si>
  <si>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</si>
  <si>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</si>
  <si>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</si>
  <si>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</si>
  <si>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</si>
  <si>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</si>
  <si>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</si>
  <si>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</si>
  <si>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</si>
  <si>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</si>
  <si>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</si>
  <si>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</si>
  <si>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</si>
  <si>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</si>
  <si>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</si>
  <si>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</si>
  <si>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</si>
  <si>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</si>
  <si>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</si>
  <si>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</si>
  <si>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</si>
  <si>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</si>
  <si>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</si>
  <si>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</si>
  <si>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</si>
  <si>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</si>
  <si>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</si>
  <si>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</si>
  <si>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</si>
  <si>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</si>
  <si>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</si>
  <si>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</si>
  <si>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</si>
  <si>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</si>
  <si>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</si>
  <si>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</si>
  <si>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</si>
  <si>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</si>
  <si>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</si>
  <si>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</si>
  <si>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</si>
  <si>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</si>
  <si>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</si>
  <si>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</si>
  <si>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</si>
  <si>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</si>
  <si>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</si>
  <si>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</si>
  <si>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</si>
  <si>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</si>
  <si>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</si>
  <si>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</si>
  <si>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</si>
  <si>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</si>
  <si>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</si>
  <si>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</si>
  <si>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</si>
  <si>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</si>
  <si>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</si>
  <si>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</si>
  <si>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</si>
  <si>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</si>
  <si>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</si>
  <si>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</si>
  <si>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</si>
  <si>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</si>
  <si>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</si>
  <si>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</si>
  <si>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</si>
  <si>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</si>
  <si>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</si>
  <si>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</si>
  <si>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</si>
  <si>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</si>
  <si>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</si>
  <si>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</si>
  <si>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</si>
  <si>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</si>
  <si>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</si>
  <si>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</si>
  <si>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</si>
  <si>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</si>
  <si>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</si>
  <si>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</si>
  <si>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</si>
  <si>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</si>
  <si>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</si>
  <si>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</si>
  <si>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</si>
  <si>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</si>
  <si>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</si>
  <si>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</si>
  <si>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</si>
  <si>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</si>
  <si>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</si>
  <si>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</si>
  <si>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</si>
  <si>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</si>
  <si>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</si>
  <si>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</si>
  <si>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</si>
  <si>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</si>
  <si>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</si>
  <si>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</si>
  <si>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</si>
  <si>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</si>
  <si>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</si>
  <si>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</si>
  <si>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</si>
  <si>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</si>
  <si>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</si>
  <si>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</si>
  <si>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</si>
  <si>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</si>
  <si>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</si>
  <si>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</si>
  <si>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</si>
  <si>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</si>
  <si>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</si>
  <si>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</si>
  <si>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</si>
  <si>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</si>
  <si>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</si>
  <si>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</si>
  <si>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</si>
  <si>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</si>
  <si>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</si>
  <si>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</si>
  <si>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</si>
  <si>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</si>
  <si>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</si>
  <si>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</si>
  <si>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</si>
  <si>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</si>
  <si>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</si>
  <si>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</si>
  <si>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</si>
  <si>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</si>
  <si>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</si>
  <si>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</si>
  <si>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</si>
  <si>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</si>
  <si>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</si>
  <si>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</si>
  <si>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</si>
  <si>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</si>
  <si>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</si>
  <si>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</si>
  <si>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</si>
  <si>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</si>
  <si>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</si>
  <si>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</si>
  <si>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</si>
  <si>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</si>
  <si>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</si>
  <si>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</si>
  <si>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</si>
  <si>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</si>
  <si>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</si>
  <si>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</si>
  <si>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</si>
  <si>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</si>
  <si>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</si>
  <si>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</si>
  <si>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</si>
  <si>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</si>
  <si>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</si>
  <si>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</si>
  <si>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</si>
  <si>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</si>
  <si>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</si>
  <si>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</si>
  <si>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</si>
  <si>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</si>
  <si>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</si>
  <si>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</si>
  <si>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</si>
  <si>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</si>
  <si>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</si>
  <si>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</si>
  <si>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</si>
  <si>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</si>
  <si>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</si>
  <si>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</si>
  <si>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</si>
  <si>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</si>
  <si>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</si>
  <si>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</si>
  <si>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</si>
  <si>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</si>
  <si>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</si>
  <si>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</si>
  <si>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</si>
  <si>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</si>
  <si>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</si>
  <si>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</si>
  <si>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</si>
  <si>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</si>
  <si>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</si>
  <si>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</si>
  <si>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</si>
  <si>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</si>
  <si>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</si>
  <si>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</si>
  <si>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</si>
  <si>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</si>
  <si>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</si>
  <si>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</si>
  <si>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</si>
  <si>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</si>
  <si>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</si>
  <si>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</si>
  <si>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</si>
  <si>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</si>
  <si>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</si>
  <si>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</si>
  <si>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</si>
  <si>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</si>
  <si>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</si>
  <si>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</si>
  <si>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</si>
  <si>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</si>
  <si>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</si>
  <si>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</si>
  <si>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</si>
  <si>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</si>
  <si>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</si>
  <si>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</si>
  <si>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</si>
  <si>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</si>
  <si>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</si>
  <si>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</si>
  <si>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</si>
  <si>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</si>
  <si>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</si>
  <si>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</si>
  <si>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</si>
  <si>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</si>
  <si>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</si>
  <si>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</si>
  <si>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</si>
  <si>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</si>
  <si>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</si>
  <si>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</si>
  <si>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</si>
  <si>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</si>
  <si>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</si>
  <si>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</si>
  <si>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</si>
  <si>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</si>
  <si>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</si>
  <si>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</si>
  <si>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</si>
  <si>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</si>
  <si>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</si>
  <si>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</si>
  <si>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</si>
  <si>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</si>
  <si>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</si>
  <si>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</si>
  <si>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</si>
  <si>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</si>
  <si>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</si>
  <si>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</si>
  <si>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</si>
  <si>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</si>
  <si>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</si>
  <si>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</si>
  <si>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</si>
  <si>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</si>
  <si>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</si>
  <si>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</si>
  <si>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</si>
  <si>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</si>
  <si>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</si>
  <si>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</si>
  <si>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</si>
  <si>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</si>
  <si>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</si>
  <si>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</si>
  <si>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</si>
  <si>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</si>
  <si>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</si>
  <si>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</si>
  <si>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</si>
  <si>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</si>
  <si>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</si>
  <si>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</si>
  <si>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</si>
  <si>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</si>
  <si>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</si>
  <si>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</si>
  <si>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</si>
  <si>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</si>
  <si>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</si>
  <si>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</si>
  <si>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</si>
  <si>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</si>
  <si>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</si>
  <si>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</si>
  <si>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</si>
  <si>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</si>
  <si>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</si>
  <si>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</si>
  <si>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</si>
  <si>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</si>
  <si>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</si>
  <si>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</si>
  <si>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</si>
  <si>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</si>
  <si>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</si>
  <si>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</si>
  <si>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</si>
  <si>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</si>
  <si>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</si>
  <si>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</si>
  <si>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</si>
  <si>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</si>
  <si>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</si>
  <si>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</si>
  <si>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</si>
  <si>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</si>
  <si>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</si>
  <si>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</si>
  <si>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</si>
  <si>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</si>
  <si>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</si>
  <si>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</si>
  <si>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</si>
  <si>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</si>
  <si>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</si>
  <si>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</si>
  <si>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</si>
  <si>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</si>
  <si>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</si>
  <si>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</si>
  <si>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</si>
  <si>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</si>
  <si>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</si>
  <si>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</si>
  <si>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</si>
  <si>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</si>
  <si>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</si>
  <si>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</si>
  <si>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</si>
  <si>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</si>
  <si>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</si>
  <si>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</si>
  <si>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</si>
  <si>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</si>
  <si>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</si>
  <si>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</si>
  <si>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</si>
  <si>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</si>
  <si>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</si>
  <si>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</si>
  <si>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</si>
  <si>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</si>
  <si>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</si>
  <si>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</si>
  <si>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</si>
  <si>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</si>
  <si>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</si>
  <si>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</si>
  <si>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</si>
  <si>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</si>
  <si>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</si>
  <si>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</si>
  <si>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</si>
  <si>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</si>
  <si>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</si>
  <si>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</si>
  <si>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</si>
  <si>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</si>
  <si>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</si>
  <si>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</si>
  <si>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</si>
  <si>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</si>
  <si>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</si>
  <si>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</si>
  <si>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</si>
  <si>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</si>
  <si>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</si>
  <si>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</si>
  <si>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</si>
  <si>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</si>
  <si>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</si>
  <si>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</si>
  <si>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</si>
  <si>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</si>
  <si>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</si>
  <si>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</si>
  <si>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</si>
  <si>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</si>
  <si>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</si>
  <si>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</si>
  <si>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</si>
  <si>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</si>
  <si>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</si>
  <si>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</si>
  <si>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</si>
  <si>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</si>
  <si>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</si>
  <si>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</si>
  <si>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</si>
  <si>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</si>
  <si>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</si>
  <si>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</si>
  <si>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</si>
  <si>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</si>
  <si>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</si>
  <si>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</si>
  <si>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</si>
  <si>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</si>
  <si>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</si>
  <si>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</si>
  <si>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</si>
  <si>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</si>
  <si>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</si>
  <si>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</si>
  <si>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</si>
  <si>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</si>
  <si>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</si>
  <si>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</si>
  <si>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</si>
  <si>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</si>
  <si>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</si>
  <si>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</si>
  <si>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</si>
  <si>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</si>
  <si>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</si>
  <si>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</si>
  <si>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</si>
  <si>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</si>
  <si>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</si>
  <si>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</si>
  <si>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</si>
  <si>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</si>
  <si>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</si>
  <si>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</si>
  <si>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</si>
  <si>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</si>
  <si>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</si>
  <si>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</si>
  <si>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</si>
  <si>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</si>
  <si>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</si>
  <si>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</si>
  <si>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</si>
  <si>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</si>
  <si>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</si>
  <si>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</si>
  <si>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</si>
  <si>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</si>
  <si>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</si>
  <si>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</si>
  <si>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</si>
  <si>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</si>
  <si>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</si>
  <si>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</si>
  <si>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</si>
  <si>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</si>
  <si>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</si>
  <si>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</si>
  <si>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</si>
  <si>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</si>
  <si>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</si>
  <si>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</si>
  <si>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</si>
  <si>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</si>
  <si>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</si>
  <si>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</si>
  <si>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</si>
  <si>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</si>
  <si>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</si>
  <si>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</si>
  <si>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</si>
  <si>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</si>
  <si>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</si>
  <si>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</si>
  <si>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</si>
  <si>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</si>
  <si>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</si>
  <si>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</si>
  <si>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</si>
  <si>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</si>
  <si>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</si>
  <si>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</si>
  <si>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</si>
  <si>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</si>
  <si>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</si>
  <si>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</si>
  <si>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</si>
  <si>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</si>
  <si>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</si>
  <si>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</si>
  <si>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</si>
  <si>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</si>
  <si>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</si>
  <si>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</si>
  <si>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</si>
  <si>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</si>
  <si>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</si>
  <si>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</si>
  <si>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</si>
  <si>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</si>
  <si>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</si>
  <si>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</si>
  <si>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</si>
  <si>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</si>
  <si>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</si>
  <si>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</si>
  <si>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</si>
  <si>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</si>
  <si>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</si>
  <si>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</si>
  <si>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</si>
  <si>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</si>
  <si>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</si>
  <si>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</si>
  <si>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</si>
  <si>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</si>
  <si>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</si>
  <si>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</si>
  <si>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</si>
  <si>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</si>
  <si>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</si>
  <si>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</si>
  <si>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</si>
  <si>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</si>
  <si>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</si>
  <si>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</si>
  <si>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</si>
  <si>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</si>
  <si>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</si>
  <si>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</si>
  <si>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</si>
  <si>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</si>
  <si>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</si>
  <si>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</si>
  <si>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</si>
  <si>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</si>
  <si>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</si>
  <si>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</si>
  <si>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</si>
  <si>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</si>
  <si>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</si>
  <si>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</si>
  <si>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</si>
  <si>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</si>
  <si>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</si>
  <si>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</si>
  <si>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</si>
  <si>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</si>
  <si>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</si>
  <si>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</si>
  <si>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</si>
  <si>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</si>
  <si>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</si>
  <si>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</si>
  <si>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</si>
  <si>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</si>
  <si>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</si>
  <si>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</si>
  <si>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</si>
  <si>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</si>
  <si>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</si>
  <si>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</si>
  <si>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</si>
  <si>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</si>
  <si>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</si>
  <si>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</si>
  <si>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</si>
  <si>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</si>
  <si>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</si>
  <si>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</si>
  <si>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</si>
  <si>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</si>
  <si>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</si>
  <si>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</si>
  <si>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</si>
  <si>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</si>
  <si>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</si>
  <si>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</si>
  <si>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</si>
  <si>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</si>
  <si>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</si>
  <si>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</si>
  <si>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</si>
  <si>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</si>
  <si>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</si>
  <si>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</si>
  <si>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</si>
  <si>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</si>
  <si>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</si>
  <si>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</si>
  <si>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</si>
  <si>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</si>
  <si>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</si>
  <si>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</si>
  <si>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</si>
  <si>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</si>
  <si>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</si>
  <si>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</si>
  <si>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</si>
  <si>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</si>
  <si>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</si>
  <si>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</si>
  <si>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</si>
  <si>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</si>
  <si>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</si>
  <si>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</si>
  <si>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</si>
  <si>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</si>
  <si>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</si>
  <si>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</si>
  <si>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</si>
  <si>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</si>
  <si>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</si>
  <si>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</si>
  <si>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</si>
  <si>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</si>
  <si>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</si>
  <si>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</si>
  <si>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</si>
  <si>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</si>
  <si>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</si>
  <si>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</si>
  <si>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</si>
  <si>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</si>
  <si>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</si>
  <si>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</si>
  <si>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</si>
  <si>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</si>
  <si>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</si>
  <si>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</si>
  <si>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</si>
  <si>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</si>
  <si>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</si>
  <si>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</si>
  <si>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</si>
  <si>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</si>
  <si>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</si>
  <si>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</si>
  <si>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</si>
  <si>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</si>
  <si>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</si>
  <si>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</si>
  <si>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</si>
  <si>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</si>
  <si>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</si>
  <si>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</si>
  <si>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</si>
  <si>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</si>
  <si>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</si>
  <si>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</si>
  <si>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</si>
  <si>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</si>
  <si>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</si>
  <si>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</si>
  <si>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</si>
  <si>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</si>
  <si>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</si>
  <si>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</si>
  <si>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</si>
  <si>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</si>
  <si>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</si>
  <si>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</si>
  <si>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</si>
  <si>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</si>
  <si>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</si>
  <si>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</si>
  <si>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</si>
  <si>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</si>
  <si>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</si>
  <si>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</si>
  <si>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</si>
  <si>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</si>
  <si>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</si>
  <si>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</si>
  <si>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</si>
  <si>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</si>
  <si>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</si>
  <si>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</si>
  <si>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</si>
  <si>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</si>
  <si>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</si>
  <si>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</si>
  <si>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</si>
  <si>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</si>
  <si>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</si>
  <si>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</si>
  <si>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</si>
  <si>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</si>
  <si>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</si>
  <si>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</si>
  <si>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</si>
  <si>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</si>
  <si>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</si>
  <si>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</si>
  <si>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</si>
  <si>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</si>
  <si>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</si>
  <si>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</si>
  <si>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</si>
  <si>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</si>
  <si>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</si>
  <si>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</si>
  <si>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</si>
  <si>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</si>
  <si>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</si>
  <si>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</si>
  <si>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</si>
  <si>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</si>
  <si>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</si>
  <si>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</si>
  <si>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</si>
  <si>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</si>
  <si>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</si>
  <si>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</si>
  <si>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</si>
  <si>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</si>
  <si>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</si>
  <si>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</si>
  <si>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</si>
  <si>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</si>
  <si>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</si>
  <si>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</si>
  <si>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</si>
  <si>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</si>
  <si>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</si>
  <si>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</si>
  <si>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</si>
  <si>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</si>
  <si>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</si>
  <si>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</si>
  <si>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</si>
  <si>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</si>
  <si>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</si>
  <si>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</si>
  <si>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</si>
  <si>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</si>
  <si>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</si>
  <si>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</si>
  <si>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</si>
  <si>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</si>
  <si>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</si>
  <si>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</si>
  <si>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</si>
  <si>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</si>
  <si>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</si>
  <si>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</si>
  <si>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</si>
  <si>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</si>
  <si>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</si>
  <si>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</si>
  <si>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</si>
  <si>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</si>
  <si>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</si>
  <si>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</si>
  <si>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</si>
  <si>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</si>
  <si>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</si>
  <si>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</si>
  <si>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</si>
  <si>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</si>
  <si>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</si>
  <si>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</si>
  <si>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</si>
  <si>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</si>
  <si>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</si>
  <si>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</si>
  <si>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</si>
  <si>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</si>
  <si>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</si>
  <si>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</si>
  <si>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</si>
  <si>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</si>
  <si>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</si>
  <si>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</si>
  <si>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</si>
  <si>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</si>
  <si>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</si>
  <si>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</si>
  <si>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</si>
  <si>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</si>
  <si>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</si>
  <si>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</si>
  <si>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</si>
  <si>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</si>
  <si>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</si>
  <si>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</si>
  <si>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</si>
  <si>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</si>
  <si>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</si>
  <si>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</si>
  <si>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</si>
  <si>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</si>
  <si>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</si>
  <si>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</si>
  <si>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</si>
  <si>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</si>
  <si>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</si>
  <si>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</si>
  <si>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</si>
  <si>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</si>
  <si>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</si>
  <si>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</si>
  <si>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</si>
  <si>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</si>
  <si>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</si>
  <si>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</si>
  <si>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</si>
  <si>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</si>
  <si>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</si>
  <si>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</si>
  <si>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</si>
  <si>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</si>
  <si>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</si>
  <si>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</si>
  <si>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</si>
  <si>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</si>
  <si>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</si>
  <si>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</si>
  <si>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</si>
  <si>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</si>
  <si>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</si>
  <si>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</si>
  <si>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</si>
  <si>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</si>
  <si>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</si>
  <si>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</si>
  <si>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</si>
  <si>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</si>
  <si>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</si>
  <si>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</si>
  <si>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</si>
  <si>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</si>
  <si>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</si>
  <si>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</si>
  <si>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</si>
  <si>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</si>
  <si>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</si>
  <si>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</si>
  <si>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</si>
  <si>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</si>
  <si>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</si>
  <si>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</si>
  <si>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</si>
  <si>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</si>
  <si>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</si>
  <si>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</si>
  <si>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</si>
  <si>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</si>
  <si>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</si>
  <si>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</si>
  <si>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</si>
  <si>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</si>
  <si>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</si>
  <si>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</si>
  <si>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</si>
  <si>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</si>
  <si>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</si>
  <si>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</si>
  <si>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</si>
  <si>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</si>
  <si>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</si>
  <si>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</si>
  <si>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</si>
  <si>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</si>
  <si>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</si>
  <si>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</si>
  <si>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</si>
  <si>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</si>
  <si>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</si>
  <si>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</si>
  <si>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</si>
  <si>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</si>
  <si>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</si>
  <si>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</si>
  <si>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</si>
  <si>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</si>
  <si>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</si>
  <si>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</si>
  <si>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</si>
  <si>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</si>
  <si>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</si>
  <si>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</si>
  <si>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</si>
  <si>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</si>
  <si>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</si>
  <si>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</si>
  <si>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</si>
  <si>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</si>
  <si>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</si>
  <si>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</si>
  <si>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</si>
  <si>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</si>
  <si>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</si>
  <si>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</si>
  <si>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</si>
  <si>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</si>
  <si>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</si>
  <si>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</si>
  <si>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</si>
  <si>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</si>
  <si>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</si>
  <si>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</si>
  <si>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</si>
  <si>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</si>
  <si>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</si>
  <si>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</si>
  <si>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</si>
  <si>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</si>
  <si>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</si>
  <si>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</si>
  <si>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</si>
  <si>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</si>
  <si>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</si>
  <si>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</si>
  <si>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</si>
  <si>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</si>
  <si>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</si>
  <si>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</si>
  <si>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</si>
  <si>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</si>
  <si>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</si>
  <si>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</si>
  <si>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</si>
  <si>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</si>
  <si>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</si>
  <si>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</si>
  <si>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</si>
  <si>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</si>
  <si>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</si>
  <si>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</si>
  <si>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</si>
  <si>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</si>
  <si>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</si>
  <si>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</si>
  <si>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</si>
  <si>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</si>
  <si>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</si>
  <si>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</si>
  <si>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</si>
  <si>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</si>
  <si>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</si>
  <si>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</si>
  <si>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</si>
  <si>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</si>
  <si>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</si>
  <si>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</si>
  <si>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</si>
  <si>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</si>
  <si>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</si>
  <si>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</si>
  <si>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</si>
  <si>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</si>
  <si>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</si>
  <si>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</si>
  <si>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</si>
  <si>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</si>
  <si>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</si>
  <si>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</si>
  <si>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</si>
  <si>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</si>
  <si>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</si>
  <si>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</si>
  <si>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</si>
  <si>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</si>
  <si>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</si>
  <si>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</si>
  <si>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</si>
  <si>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</si>
  <si>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</si>
  <si>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</si>
  <si>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</si>
  <si>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</si>
  <si>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</si>
  <si>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</si>
  <si>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</si>
  <si>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</si>
  <si>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</si>
  <si>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</si>
  <si>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</si>
  <si>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</si>
  <si>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</si>
  <si>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</si>
  <si>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</si>
  <si>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</si>
  <si>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</si>
  <si>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</si>
  <si>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</si>
  <si>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</si>
  <si>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</si>
  <si>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</si>
  <si>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</si>
  <si>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</si>
  <si>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</si>
  <si>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</si>
  <si>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</si>
  <si>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</si>
  <si>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</si>
  <si>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</si>
  <si>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</si>
  <si>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</si>
  <si>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</si>
  <si>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</si>
  <si>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</si>
  <si>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</si>
  <si>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</si>
  <si>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</si>
  <si>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</si>
  <si>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</si>
  <si>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</si>
  <si>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</si>
  <si>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</si>
  <si>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</si>
  <si>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</si>
  <si>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</si>
  <si>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</si>
  <si>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</si>
  <si>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</si>
  <si>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</si>
  <si>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</si>
  <si>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</si>
  <si>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</si>
  <si>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</si>
  <si>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</si>
  <si>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</si>
  <si>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</si>
  <si>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</si>
  <si>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</si>
  <si>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</si>
  <si>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</si>
  <si>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</si>
  <si>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</si>
  <si>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</si>
  <si>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</si>
  <si>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</si>
  <si>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</si>
  <si>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</si>
  <si>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</si>
  <si>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</si>
  <si>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</si>
  <si>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</si>
  <si>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</si>
  <si>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</si>
  <si>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</si>
  <si>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</si>
  <si>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</si>
  <si>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</si>
  <si>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</si>
  <si>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</si>
  <si>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</si>
  <si>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</si>
  <si>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</si>
  <si>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</si>
  <si>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</si>
  <si>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</si>
  <si>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</si>
  <si>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</si>
  <si>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</si>
  <si>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</si>
  <si>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</si>
  <si>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</si>
  <si>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</si>
  <si>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</si>
  <si>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</si>
  <si>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</si>
  <si>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</si>
  <si>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</si>
  <si>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</si>
  <si>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</si>
  <si>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</si>
  <si>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</si>
  <si>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</si>
  <si>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</si>
  <si>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</si>
  <si>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</si>
  <si>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</si>
  <si>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</si>
  <si>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</si>
  <si>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</si>
  <si>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</si>
  <si>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</si>
  <si>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</si>
  <si>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</si>
  <si>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</si>
  <si>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</si>
  <si>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</si>
  <si>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</si>
  <si>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</si>
  <si>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</si>
  <si>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</si>
  <si>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</si>
  <si>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</si>
  <si>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</si>
  <si>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</si>
  <si>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</si>
  <si>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</si>
  <si>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</si>
  <si>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</si>
  <si>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</si>
  <si>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</si>
  <si>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</si>
  <si>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</si>
  <si>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</si>
  <si>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</si>
  <si>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</si>
  <si>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</si>
  <si>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</si>
  <si>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</si>
  <si>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</si>
  <si>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</si>
  <si>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</si>
  <si>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</si>
  <si>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</si>
  <si>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</si>
  <si>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</si>
  <si>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</si>
  <si>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</si>
  <si>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</si>
  <si>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</si>
  <si>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</si>
  <si>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</si>
  <si>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</si>
  <si>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</si>
  <si>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</si>
  <si>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</si>
  <si>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</si>
  <si>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</si>
  <si>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</si>
  <si>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</si>
  <si>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</si>
  <si>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</si>
  <si>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</si>
  <si>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</si>
  <si>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</si>
  <si>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</si>
  <si>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</si>
  <si>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</si>
  <si>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</si>
  <si>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</si>
  <si>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</si>
  <si>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</si>
  <si>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</si>
  <si>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</si>
  <si>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</si>
  <si>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</si>
  <si>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</si>
  <si>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</si>
  <si>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</si>
  <si>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</si>
  <si>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</si>
  <si>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</si>
  <si>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</si>
  <si>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</si>
  <si>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</si>
  <si>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</si>
  <si>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</si>
  <si>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</si>
  <si>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</si>
  <si>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</si>
  <si>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</si>
  <si>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</si>
  <si>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</si>
  <si>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</si>
  <si>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</si>
  <si>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</si>
  <si>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</si>
  <si>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</si>
  <si>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</si>
  <si>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</si>
  <si>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</si>
  <si>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</si>
  <si>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</si>
  <si>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</si>
  <si>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</si>
  <si>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</si>
  <si>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</si>
  <si>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</si>
  <si>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</si>
  <si>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</si>
  <si>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</si>
  <si>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</si>
  <si>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</si>
  <si>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</si>
  <si>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</si>
  <si>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</si>
  <si>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</si>
  <si>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</si>
  <si>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</si>
  <si>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</si>
  <si>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</si>
  <si>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</si>
  <si>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</si>
  <si>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</si>
  <si>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</si>
  <si>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</si>
  <si>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</si>
  <si>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</si>
  <si>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</si>
  <si>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</si>
  <si>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</si>
  <si>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</si>
  <si>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</si>
  <si>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</si>
  <si>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</si>
  <si>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</si>
  <si>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</si>
  <si>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</si>
  <si>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</si>
  <si>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</si>
  <si>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</si>
  <si>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</si>
  <si>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</si>
  <si>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</si>
  <si>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</si>
  <si>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</si>
  <si>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</si>
  <si>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</si>
  <si>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</si>
  <si>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</si>
  <si>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</si>
  <si>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</si>
  <si>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</si>
  <si>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</si>
  <si>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</si>
  <si>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</si>
  <si>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</si>
  <si>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</si>
  <si>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</si>
  <si>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</si>
  <si>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</si>
  <si>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</si>
  <si>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</si>
  <si>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</si>
  <si>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</si>
  <si>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</si>
  <si>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</si>
  <si>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</si>
  <si>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</si>
  <si>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</si>
  <si>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</si>
  <si>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</si>
  <si>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</si>
  <si>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</si>
  <si>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</si>
  <si>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</si>
  <si>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</si>
  <si>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</si>
  <si>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</si>
  <si>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</si>
  <si>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</si>
  <si>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</si>
  <si>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</si>
  <si>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</si>
  <si>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</si>
  <si>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</si>
  <si>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</si>
  <si>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</si>
  <si>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</si>
  <si>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</si>
  <si>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</si>
  <si>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</si>
  <si>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</si>
  <si>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</si>
  <si>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</si>
  <si>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</si>
  <si>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</si>
  <si>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</si>
  <si>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</si>
  <si>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</si>
  <si>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</si>
  <si>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</si>
  <si>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</si>
  <si>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</si>
  <si>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</si>
  <si>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</si>
  <si>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</si>
  <si>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</si>
  <si>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</si>
  <si>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</si>
  <si>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</si>
  <si>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</si>
  <si>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</si>
  <si>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</si>
  <si>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</si>
  <si>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</si>
  <si>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</si>
  <si>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</si>
  <si>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</si>
  <si>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</si>
  <si>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</si>
  <si>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</si>
  <si>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</si>
  <si>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</si>
  <si>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</si>
  <si>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</si>
  <si>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</si>
  <si>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</si>
  <si>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</si>
  <si>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</si>
  <si>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</si>
  <si>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</si>
  <si>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</si>
  <si>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</si>
  <si>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</si>
  <si>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</si>
  <si>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</si>
  <si>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</si>
  <si>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</si>
  <si>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</si>
  <si>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</si>
  <si>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</si>
  <si>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</si>
  <si>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</si>
  <si>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</si>
  <si>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</si>
  <si>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</si>
  <si>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</si>
  <si>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</si>
  <si>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</si>
  <si>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</si>
  <si>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</si>
  <si>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</si>
  <si>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</si>
  <si>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</si>
  <si>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</si>
  <si>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</si>
  <si>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</si>
  <si>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</si>
  <si>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</si>
  <si>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</si>
  <si>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</si>
  <si>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</si>
  <si>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</si>
  <si>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</si>
  <si>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</si>
  <si>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</si>
  <si>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</si>
  <si>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</si>
  <si>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</si>
  <si>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</si>
  <si>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</si>
  <si>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</si>
  <si>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</si>
  <si>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</si>
  <si>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</si>
  <si>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</si>
  <si>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</si>
  <si>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</si>
  <si>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</si>
  <si>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</si>
  <si>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</si>
  <si>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</si>
  <si>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</si>
  <si>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</si>
  <si>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</si>
  <si>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</si>
  <si>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</si>
  <si>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</si>
  <si>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</si>
  <si>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</si>
  <si>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</si>
  <si>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</si>
  <si>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</si>
  <si>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</si>
  <si>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</si>
  <si>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</si>
  <si>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</si>
  <si>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</si>
  <si>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</si>
  <si>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</si>
  <si>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</si>
  <si>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</si>
  <si>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</si>
  <si>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</si>
  <si>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</si>
  <si>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</si>
  <si>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</si>
  <si>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</si>
  <si>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</si>
  <si>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</si>
  <si>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</si>
  <si>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</si>
  <si>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</si>
  <si>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</si>
  <si>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</si>
  <si>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</si>
  <si>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</si>
  <si>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</si>
  <si>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</si>
  <si>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</si>
  <si>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</si>
  <si>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</si>
  <si>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</si>
  <si>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</si>
  <si>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</si>
  <si>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</si>
  <si>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</si>
  <si>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</si>
  <si>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</si>
  <si>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</si>
  <si>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</si>
  <si>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</si>
  <si>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</si>
  <si>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</si>
  <si>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</si>
  <si>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</si>
  <si>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</si>
  <si>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</si>
  <si>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</si>
  <si>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</si>
  <si>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</si>
  <si>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</si>
  <si>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</si>
  <si>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</si>
  <si>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</si>
  <si>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</si>
  <si>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</si>
  <si>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</si>
  <si>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</si>
  <si>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</si>
  <si>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</si>
  <si>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</si>
  <si>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</si>
  <si>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</si>
  <si>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</si>
  <si>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</si>
  <si>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</si>
  <si>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</si>
  <si>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</si>
  <si>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</si>
  <si>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</si>
  <si>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</si>
  <si>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</si>
  <si>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</si>
  <si>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</si>
  <si>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</si>
  <si>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</si>
  <si>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</si>
  <si>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</si>
  <si>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</si>
  <si>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</si>
  <si>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</si>
  <si>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</si>
  <si>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</si>
  <si>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</si>
  <si>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</si>
  <si>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</si>
  <si>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</si>
  <si>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</si>
  <si>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</si>
  <si>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</si>
  <si>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</si>
  <si>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</si>
  <si>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</si>
  <si>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</si>
  <si>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</si>
  <si>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</si>
  <si>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</si>
  <si>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</si>
  <si>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</si>
  <si>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</si>
  <si>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</si>
  <si>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</si>
  <si>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</si>
  <si>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</si>
  <si>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</si>
  <si>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</si>
  <si>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</si>
  <si>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</si>
  <si>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</si>
  <si>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</si>
  <si>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</si>
  <si>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</si>
  <si>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</si>
  <si>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</si>
  <si>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</si>
  <si>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</si>
  <si>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</si>
  <si>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</si>
  <si>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</si>
  <si>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</si>
  <si>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</si>
  <si>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</si>
  <si>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</si>
  <si>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</si>
  <si>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</si>
  <si>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</si>
  <si>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</si>
  <si>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</si>
  <si>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</si>
  <si>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</si>
  <si>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</si>
  <si>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</si>
  <si>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</si>
  <si>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</si>
  <si>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</si>
  <si>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</si>
  <si>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</si>
  <si>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</si>
  <si>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</si>
  <si>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</si>
  <si>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</si>
  <si>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</si>
  <si>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</si>
  <si>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</si>
  <si>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</si>
  <si>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</si>
  <si>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</si>
  <si>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</si>
  <si>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</si>
  <si>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</si>
  <si>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</si>
  <si>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</si>
  <si>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</si>
  <si>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</si>
  <si>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</si>
  <si>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</si>
  <si>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</si>
  <si>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</si>
  <si>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</si>
  <si>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</si>
  <si>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</si>
  <si>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</si>
  <si>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</si>
  <si>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</si>
  <si>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</si>
  <si>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</si>
  <si>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</si>
  <si>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</si>
  <si>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</si>
  <si>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</si>
  <si>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</si>
  <si>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</si>
  <si>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</si>
  <si>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</si>
  <si>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</si>
  <si>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</si>
  <si>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</si>
  <si>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</si>
  <si>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</si>
  <si>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</si>
  <si>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</si>
  <si>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</si>
  <si>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</si>
  <si>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</si>
  <si>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</si>
  <si>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</si>
  <si>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</si>
  <si>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</si>
  <si>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</si>
  <si>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</si>
  <si>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</si>
  <si>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</si>
  <si>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</si>
  <si>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</si>
  <si>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</si>
  <si>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</si>
  <si>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</si>
  <si>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</si>
  <si>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</si>
  <si>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</si>
  <si>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</si>
  <si>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</si>
  <si>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</si>
  <si>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</si>
  <si>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</si>
  <si>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</si>
  <si>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</si>
  <si>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</si>
  <si>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</si>
  <si>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</si>
  <si>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</si>
  <si>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</si>
  <si>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</si>
  <si>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</si>
  <si>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</si>
  <si>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</si>
  <si>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</si>
  <si>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</si>
  <si>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</si>
  <si>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</si>
  <si>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</si>
  <si>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</si>
  <si>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</si>
  <si>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</si>
  <si>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</si>
  <si>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</si>
  <si>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</si>
  <si>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</si>
  <si>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</si>
  <si>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</si>
  <si>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</si>
  <si>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</si>
  <si>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</si>
  <si>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</si>
  <si>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</si>
  <si>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</si>
  <si>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</si>
  <si>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</si>
  <si>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</si>
  <si>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</si>
  <si>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</si>
  <si>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</si>
  <si>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</si>
  <si>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</si>
  <si>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</si>
  <si>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</si>
  <si>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</si>
  <si>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</si>
  <si>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</si>
  <si>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</si>
  <si>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</si>
  <si>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</si>
  <si>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</si>
  <si>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</si>
  <si>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</si>
  <si>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</si>
  <si>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</si>
  <si>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</si>
  <si>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</si>
  <si>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</si>
  <si>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</si>
  <si>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</si>
  <si>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</si>
  <si>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</si>
  <si>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</si>
  <si>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</si>
  <si>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</si>
  <si>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</si>
  <si>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</si>
  <si>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</si>
  <si>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</si>
  <si>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</si>
  <si>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</si>
  <si>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</si>
  <si>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</si>
  <si>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</si>
  <si>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</si>
  <si>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</si>
  <si>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</si>
  <si>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</si>
  <si>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</si>
  <si>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</si>
  <si>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</si>
  <si>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</si>
  <si>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</si>
  <si>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</si>
  <si>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</si>
  <si>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</si>
  <si>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</si>
  <si>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</si>
  <si>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</si>
  <si>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</si>
  <si>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</si>
  <si>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</si>
  <si>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</si>
  <si>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</si>
  <si>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</si>
  <si>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</si>
  <si>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</si>
  <si>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</si>
  <si>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</si>
  <si>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</si>
  <si>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</si>
  <si>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</si>
  <si>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</si>
  <si>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</si>
  <si>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</si>
  <si>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</si>
  <si>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</si>
  <si>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</si>
  <si>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</si>
  <si>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</si>
  <si>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</si>
  <si>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</si>
  <si>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</si>
  <si>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</si>
  <si>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</si>
  <si>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</si>
  <si>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</si>
  <si>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</si>
  <si>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</si>
  <si>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</si>
  <si>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</si>
  <si>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</si>
  <si>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</si>
  <si>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</si>
  <si>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</si>
  <si>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</si>
  <si>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</si>
  <si>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</si>
  <si>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</si>
  <si>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</si>
  <si>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</si>
  <si>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</si>
  <si>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</si>
  <si>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</si>
  <si>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</si>
  <si>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</si>
  <si>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</si>
  <si>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</si>
  <si>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</si>
  <si>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</si>
  <si>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</si>
  <si>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</si>
  <si>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</si>
  <si>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</si>
  <si>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</si>
  <si>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</si>
  <si>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</si>
  <si>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</si>
  <si>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</si>
  <si>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</si>
  <si>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</si>
  <si>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</si>
  <si>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</si>
  <si>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</si>
  <si>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</si>
  <si>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</si>
  <si>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</si>
  <si>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</si>
  <si>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</si>
  <si>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</si>
  <si>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</si>
  <si>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</si>
  <si>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</si>
  <si>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</si>
  <si>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</si>
  <si>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</si>
  <si>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</si>
  <si>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</si>
  <si>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</si>
  <si>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</si>
  <si>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</si>
  <si>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</si>
  <si>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</si>
  <si>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</si>
  <si>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</si>
  <si>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</si>
  <si>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</si>
  <si>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</si>
  <si>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</si>
  <si>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</si>
  <si>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</si>
  <si>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</si>
  <si>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</si>
  <si>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</si>
  <si>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</si>
  <si>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</si>
  <si>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</si>
  <si>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</si>
  <si>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</si>
  <si>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</si>
  <si>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</si>
  <si>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</si>
  <si>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</si>
  <si>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</si>
  <si>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</si>
  <si>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</si>
  <si>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</si>
  <si>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</si>
  <si>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</si>
  <si>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</si>
  <si>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</si>
  <si>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</si>
  <si>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</si>
  <si>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</si>
  <si>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</si>
  <si>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</si>
  <si>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</si>
  <si>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</si>
  <si>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</si>
  <si>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</si>
  <si>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</si>
  <si>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</si>
  <si>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</si>
  <si>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</si>
  <si>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</si>
  <si>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</si>
  <si>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</si>
  <si>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</si>
  <si>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</si>
  <si>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</si>
  <si>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</si>
  <si>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</si>
  <si>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</si>
  <si>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</si>
  <si>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</si>
  <si>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</si>
  <si>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</si>
  <si>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</si>
  <si>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</si>
  <si>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</si>
  <si>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</si>
  <si>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</si>
  <si>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</si>
  <si>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</si>
  <si>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</si>
  <si>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</si>
  <si>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</si>
  <si>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</si>
  <si>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</si>
  <si>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</si>
  <si>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</si>
  <si>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</si>
  <si>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</si>
  <si>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</si>
  <si>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</si>
  <si>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</si>
  <si>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</si>
  <si>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</si>
  <si>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</si>
  <si>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</si>
  <si>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</si>
  <si>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</si>
  <si>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</si>
  <si>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</si>
  <si>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</si>
  <si>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</si>
  <si>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</si>
  <si>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</si>
  <si>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</si>
  <si>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</si>
  <si>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</si>
  <si>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</si>
  <si>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</si>
  <si>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</si>
  <si>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</si>
  <si>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</si>
  <si>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</si>
  <si>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</si>
  <si>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</si>
  <si>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</si>
  <si>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</si>
  <si>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</si>
  <si>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</si>
  <si>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</si>
  <si>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</si>
  <si>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</si>
  <si>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</si>
  <si>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</si>
  <si>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</si>
  <si>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</si>
  <si>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</si>
  <si>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</si>
  <si>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</si>
  <si>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</si>
  <si>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</si>
  <si>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</si>
  <si>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</si>
  <si>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</si>
  <si>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</si>
  <si>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</si>
  <si>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</si>
  <si>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</si>
  <si>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</si>
  <si>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</si>
  <si>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</si>
  <si>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</si>
  <si>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</si>
  <si>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</si>
  <si>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</si>
  <si>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</si>
  <si>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</si>
  <si>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</si>
  <si>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</si>
  <si>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</si>
  <si>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</si>
  <si>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</si>
  <si>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</si>
  <si>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</si>
  <si>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</si>
  <si>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</si>
  <si>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</si>
  <si>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</si>
  <si>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</si>
  <si>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</si>
  <si>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</si>
  <si>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</si>
  <si>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</si>
  <si>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</si>
  <si>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</si>
  <si>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</si>
  <si>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</si>
  <si>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</si>
  <si>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</si>
  <si>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</si>
  <si>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</si>
  <si>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</si>
  <si>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</si>
  <si>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</si>
  <si>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</si>
  <si>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</si>
  <si>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</si>
  <si>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</si>
  <si>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</si>
  <si>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</si>
  <si>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</si>
  <si>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</si>
  <si>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</si>
  <si>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</si>
  <si>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</si>
  <si>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</si>
  <si>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</si>
  <si>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</si>
  <si>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</si>
  <si>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</si>
  <si>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</si>
  <si>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</si>
  <si>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</si>
  <si>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</si>
  <si>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</si>
  <si>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</si>
  <si>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</si>
  <si>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</si>
  <si>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</si>
  <si>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</si>
  <si>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</si>
  <si>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</si>
  <si>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</si>
  <si>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</si>
  <si>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</si>
  <si>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</si>
  <si>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</si>
  <si>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</si>
  <si>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</si>
  <si>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</si>
  <si>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</si>
  <si>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</si>
  <si>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</si>
  <si>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</si>
  <si>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</si>
  <si>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</si>
  <si>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</si>
  <si>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</si>
  <si>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</si>
  <si>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</si>
  <si>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</si>
  <si>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</si>
  <si>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</si>
  <si>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</si>
  <si>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</si>
  <si>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</si>
  <si>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</si>
  <si>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</si>
  <si>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</si>
  <si>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</si>
  <si>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</si>
  <si>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</si>
  <si>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</si>
  <si>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</si>
  <si>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</si>
  <si>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</si>
  <si>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</si>
  <si>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</si>
  <si>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</si>
  <si>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</si>
  <si>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</si>
  <si>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</si>
  <si>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</si>
  <si>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</si>
  <si>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</si>
  <si>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</si>
  <si>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</si>
  <si>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</si>
  <si>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</si>
  <si>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</si>
  <si>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</si>
  <si>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</si>
  <si>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</si>
  <si>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</si>
  <si>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</si>
  <si>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</si>
  <si>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</si>
  <si>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</si>
  <si>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</si>
  <si>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</si>
  <si>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</si>
  <si>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</si>
  <si>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</si>
  <si>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</si>
  <si>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</si>
  <si>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</si>
  <si>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</si>
  <si>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</si>
  <si>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</si>
  <si>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</si>
  <si>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</si>
  <si>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</si>
  <si>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</si>
  <si>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</si>
  <si>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</si>
  <si>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</si>
  <si>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</si>
  <si>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</si>
  <si>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</si>
  <si>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</si>
  <si>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</si>
  <si>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</si>
  <si>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</si>
  <si>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</si>
  <si>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</si>
  <si>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</si>
  <si>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</si>
  <si>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</si>
  <si>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</si>
  <si>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</si>
  <si>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</si>
  <si>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</si>
  <si>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</si>
  <si>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</si>
  <si>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</si>
  <si>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</si>
  <si>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</si>
  <si>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</si>
  <si>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</si>
  <si>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</si>
  <si>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</si>
  <si>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</si>
  <si>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</si>
  <si>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</si>
  <si>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</si>
  <si>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</si>
  <si>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</si>
  <si>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</si>
  <si>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</si>
  <si>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</si>
  <si>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</si>
  <si>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</si>
  <si>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</si>
  <si>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</si>
  <si>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</si>
  <si>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</si>
  <si>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</si>
  <si>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</si>
  <si>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</si>
  <si>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</si>
  <si>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</si>
  <si>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</si>
  <si>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</si>
  <si>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</si>
  <si>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</si>
  <si>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</si>
  <si>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</si>
  <si>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</si>
  <si>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</si>
  <si>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</si>
  <si>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</si>
  <si>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</si>
  <si>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</si>
  <si>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</si>
  <si>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</si>
  <si>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</si>
  <si>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</si>
  <si>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</si>
  <si>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</si>
  <si>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</si>
  <si>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</si>
  <si>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</si>
  <si>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</si>
  <si>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</si>
  <si>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</si>
  <si>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</si>
  <si>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</si>
  <si>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</si>
  <si>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</si>
  <si>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</si>
  <si>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</si>
  <si>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</si>
  <si>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</si>
  <si>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</si>
  <si>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</si>
  <si>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</si>
  <si>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</si>
  <si>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</si>
  <si>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</si>
  <si>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</si>
  <si>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</si>
  <si>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</si>
  <si>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</si>
  <si>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</si>
  <si>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</si>
  <si>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</si>
  <si>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</si>
  <si>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</si>
  <si>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</si>
  <si>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</si>
  <si>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</si>
  <si>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</si>
  <si>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</si>
  <si>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</si>
  <si>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</si>
  <si>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</si>
  <si>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</si>
  <si>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</si>
  <si>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</si>
  <si>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</si>
  <si>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</si>
  <si>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</si>
  <si>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</si>
  <si>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</si>
  <si>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</si>
  <si>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</si>
  <si>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</si>
  <si>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</si>
  <si>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</si>
  <si>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</si>
  <si>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</si>
  <si>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</si>
  <si>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</si>
  <si>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</si>
  <si>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</si>
  <si>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</si>
  <si>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</si>
  <si>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</si>
  <si>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</si>
  <si>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</si>
  <si>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</si>
  <si>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</si>
  <si>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</si>
  <si>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</si>
  <si>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</si>
  <si>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</si>
  <si>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</si>
  <si>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</si>
  <si>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</si>
  <si>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</si>
  <si>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</si>
  <si>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</si>
  <si>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</si>
  <si>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</si>
  <si>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</si>
  <si>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</si>
  <si>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</si>
  <si>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</si>
  <si>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</si>
  <si>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</si>
  <si>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</si>
  <si>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</si>
  <si>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</si>
  <si>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</si>
  <si>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</si>
  <si>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</si>
  <si>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</si>
  <si>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</si>
  <si>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</si>
  <si>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</si>
  <si>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</si>
  <si>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</si>
  <si>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</si>
  <si>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</si>
  <si>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</si>
  <si>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</si>
  <si>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</si>
  <si>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</si>
  <si>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</si>
  <si>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</si>
  <si>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</si>
  <si>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</si>
  <si>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</si>
  <si>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</si>
  <si>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</si>
  <si>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</si>
  <si>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</si>
  <si>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</si>
  <si>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</si>
  <si>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</si>
  <si>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</si>
  <si>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</si>
  <si>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</si>
  <si>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</si>
  <si>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</si>
  <si>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</si>
  <si>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</si>
  <si>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</si>
  <si>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</si>
  <si>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</si>
  <si>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</si>
  <si>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</si>
  <si>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</si>
  <si>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</si>
  <si>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</si>
  <si>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</si>
  <si>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</si>
  <si>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</si>
  <si>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</si>
  <si>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</si>
  <si>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</si>
  <si>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</si>
  <si>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</si>
  <si>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</si>
  <si>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</si>
  <si>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</si>
  <si>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</si>
  <si>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</si>
  <si>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</si>
  <si>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</si>
  <si>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</si>
  <si>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</si>
  <si>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</si>
  <si>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</si>
  <si>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</si>
  <si>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</si>
  <si>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</si>
  <si>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</si>
  <si>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</si>
  <si>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</si>
  <si>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</si>
  <si>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</si>
  <si>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</si>
  <si>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</si>
  <si>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</si>
  <si>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</si>
  <si>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</si>
  <si>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</si>
  <si>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</si>
  <si>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</si>
  <si>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</si>
  <si>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</si>
  <si>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</si>
  <si>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</si>
  <si>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</si>
  <si>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</si>
  <si>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</si>
  <si>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</si>
  <si>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</si>
  <si>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</si>
  <si>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</si>
  <si>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</si>
  <si>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</si>
  <si>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</si>
  <si>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</si>
  <si>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</si>
  <si>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</si>
  <si>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</si>
  <si>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</si>
  <si>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</si>
  <si>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</si>
  <si>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</si>
  <si>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</si>
  <si>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</si>
  <si>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</si>
  <si>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</si>
  <si>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</si>
  <si>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</si>
  <si>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</si>
  <si>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</si>
  <si>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</si>
  <si>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</si>
  <si>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</si>
  <si>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</si>
  <si>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</si>
  <si>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</si>
  <si>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</si>
  <si>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</si>
  <si>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</si>
  <si>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</si>
  <si>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</si>
  <si>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</si>
  <si>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</si>
  <si>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</si>
  <si>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</si>
  <si>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</si>
  <si>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</si>
  <si>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</si>
  <si>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</si>
  <si>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</si>
  <si>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</si>
  <si>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</si>
  <si>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</si>
  <si>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</si>
  <si>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</si>
  <si>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</si>
  <si>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</si>
  <si>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</si>
  <si>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</si>
  <si>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</si>
  <si>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</si>
  <si>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</si>
  <si>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</si>
  <si>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</si>
  <si>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</si>
  <si>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</si>
  <si>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</si>
  <si>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</si>
  <si>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</si>
  <si>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</si>
  <si>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</si>
  <si>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</si>
  <si>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</si>
  <si>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</si>
  <si>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</si>
  <si>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</si>
  <si>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</si>
  <si>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</si>
  <si>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</si>
  <si>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</si>
  <si>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</si>
  <si>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</si>
  <si>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</si>
  <si>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</si>
  <si>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</si>
  <si>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</si>
  <si>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</si>
  <si>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</si>
  <si>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</si>
  <si>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</si>
  <si>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</si>
  <si>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</si>
  <si>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</si>
  <si>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</si>
  <si>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</si>
  <si>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</si>
  <si>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</si>
  <si>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</si>
  <si>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</si>
  <si>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</si>
  <si>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</si>
  <si>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</si>
  <si>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</si>
  <si>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</si>
  <si>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</si>
  <si>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</si>
  <si>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</si>
  <si>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</si>
  <si>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</si>
  <si>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</si>
  <si>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</si>
  <si>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</si>
  <si>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</si>
  <si>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</si>
  <si>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</si>
  <si>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</si>
  <si>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</si>
  <si>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</si>
  <si>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</si>
  <si>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</si>
  <si>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</si>
  <si>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</si>
  <si>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</si>
  <si>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</si>
  <si>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</si>
  <si>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</si>
  <si>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</si>
  <si>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</si>
  <si>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</si>
  <si>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</si>
  <si>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</si>
  <si>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</si>
  <si>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</si>
  <si>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</si>
  <si>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</si>
  <si>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</si>
  <si>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</si>
  <si>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</si>
  <si>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</si>
  <si>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</si>
  <si>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</si>
  <si>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</si>
  <si>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</si>
  <si>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</si>
  <si>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</si>
  <si>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</si>
  <si>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</si>
  <si>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</si>
  <si>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</si>
  <si>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</si>
  <si>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</si>
  <si>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</si>
  <si>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</si>
  <si>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</si>
  <si>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</si>
  <si>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</si>
  <si>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</si>
  <si>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</si>
  <si>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</si>
  <si>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</si>
  <si>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</si>
  <si>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</si>
  <si>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</si>
  <si>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</si>
  <si>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</si>
  <si>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</si>
  <si>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</si>
  <si>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</si>
  <si>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</si>
  <si>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</si>
  <si>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</si>
  <si>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</si>
  <si>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</si>
  <si>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</si>
  <si>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</si>
  <si>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</si>
  <si>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</si>
  <si>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</si>
  <si>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</si>
  <si>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</si>
  <si>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</si>
  <si>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</si>
  <si>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</si>
  <si>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</si>
  <si>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</si>
  <si>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</si>
  <si>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</si>
  <si>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</si>
  <si>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</si>
  <si>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</si>
  <si>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</si>
  <si>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</si>
  <si>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</si>
  <si>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</si>
  <si>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</si>
  <si>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</si>
  <si>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</si>
  <si>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</si>
  <si>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</si>
  <si>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</si>
  <si>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</si>
  <si>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</si>
  <si>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</si>
  <si>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</si>
  <si>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</si>
  <si>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</si>
  <si>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</si>
  <si>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</si>
  <si>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</si>
  <si>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</si>
  <si>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</si>
  <si>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</si>
  <si>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</si>
  <si>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</si>
  <si>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</si>
  <si>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</si>
  <si>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</si>
  <si>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</si>
  <si>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</si>
  <si>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</si>
  <si>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</si>
  <si>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</si>
  <si>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</si>
  <si>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</si>
  <si>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</si>
  <si>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</si>
  <si>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</si>
  <si>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</si>
  <si>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</si>
  <si>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</si>
  <si>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</si>
  <si>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</si>
  <si>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</si>
  <si>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</si>
  <si>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</si>
  <si>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</si>
  <si>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</si>
  <si>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</si>
  <si>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</si>
  <si>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</si>
  <si>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</si>
  <si>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</si>
  <si>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</si>
  <si>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</si>
  <si>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</si>
  <si>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</si>
  <si>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</si>
  <si>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</si>
  <si>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</si>
  <si>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</si>
  <si>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</si>
  <si>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</si>
  <si>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</si>
  <si>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</si>
  <si>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</si>
  <si>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</si>
  <si>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</si>
  <si>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</si>
  <si>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</si>
  <si>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</si>
  <si>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</si>
  <si>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</si>
  <si>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</si>
  <si>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</si>
  <si>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</si>
  <si>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</si>
  <si>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</si>
  <si>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</si>
  <si>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</si>
  <si>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</si>
  <si>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</si>
  <si>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</si>
  <si>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</si>
  <si>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</si>
  <si>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</si>
  <si>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</si>
  <si>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</si>
  <si>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</si>
  <si>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</si>
  <si>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</si>
  <si>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</si>
  <si>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</si>
  <si>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</si>
  <si>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</si>
  <si>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</si>
  <si>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</si>
  <si>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</si>
  <si>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</si>
  <si>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</si>
  <si>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</si>
  <si>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</si>
  <si>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</si>
  <si>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</si>
  <si>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</si>
  <si>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</si>
  <si>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</si>
  <si>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</si>
  <si>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</si>
  <si>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</si>
  <si>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</si>
  <si>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</si>
  <si>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</si>
  <si>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</si>
  <si>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</si>
  <si>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</si>
  <si>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</si>
  <si>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</si>
  <si>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</si>
  <si>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</si>
  <si>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</si>
  <si>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</si>
  <si>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</si>
  <si>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</si>
  <si>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</si>
  <si>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</si>
  <si>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</si>
  <si>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</si>
  <si>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</si>
  <si>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</si>
  <si>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</si>
  <si>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</si>
  <si>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</si>
  <si>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</si>
  <si>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</si>
  <si>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</si>
  <si>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</si>
  <si>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</si>
  <si>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</si>
  <si>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</si>
  <si>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</si>
  <si>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</si>
  <si>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</si>
  <si>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</si>
  <si>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</si>
  <si>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</si>
  <si>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</si>
  <si>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</si>
  <si>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</si>
  <si>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</si>
  <si>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</si>
  <si>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</si>
  <si>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</si>
  <si>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</si>
  <si>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</si>
  <si>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</si>
  <si>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</si>
  <si>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</si>
  <si>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</si>
  <si>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</si>
  <si>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</si>
  <si>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</si>
  <si>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</si>
  <si>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</si>
  <si>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</si>
  <si>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</si>
  <si>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</si>
  <si>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</si>
  <si>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</si>
  <si>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</si>
  <si>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</si>
  <si>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</si>
  <si>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</si>
  <si>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</si>
  <si>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</si>
  <si>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</si>
  <si>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</si>
  <si>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</si>
  <si>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</si>
  <si>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</si>
  <si>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</si>
  <si>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</si>
  <si>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</si>
  <si>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</si>
  <si>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</si>
  <si>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</si>
  <si>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</si>
  <si>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</si>
  <si>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</si>
  <si>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</si>
  <si>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</si>
  <si>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</si>
  <si>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</si>
  <si>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</si>
  <si>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</si>
  <si>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</si>
  <si>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</si>
  <si>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</si>
  <si>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</si>
  <si>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</si>
  <si>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</si>
  <si>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</si>
  <si>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</si>
  <si>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</si>
  <si>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</si>
  <si>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</si>
  <si>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</si>
  <si>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</si>
  <si>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</si>
  <si>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</si>
  <si>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</si>
  <si>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</si>
  <si>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</si>
  <si>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</si>
  <si>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</si>
  <si>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</si>
  <si>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</si>
  <si>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</si>
  <si>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</si>
  <si>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</si>
  <si>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</si>
  <si>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</si>
  <si>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</si>
  <si>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</si>
  <si>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</si>
  <si>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</si>
  <si>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</si>
  <si>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</si>
  <si>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</si>
  <si>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</si>
  <si>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</si>
  <si>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</si>
  <si>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</si>
  <si>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</si>
  <si>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</si>
  <si>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</si>
  <si>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</si>
  <si>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</si>
  <si>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</si>
  <si>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</si>
  <si>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</si>
  <si>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</si>
  <si>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</si>
  <si>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</si>
  <si>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</si>
  <si>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</si>
  <si>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</si>
  <si>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</si>
  <si>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</si>
  <si>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</si>
  <si>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</si>
  <si>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</si>
  <si>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</si>
  <si>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</si>
  <si>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</si>
  <si>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</si>
  <si>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</si>
  <si>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</si>
  <si>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</si>
  <si>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</si>
  <si>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</si>
  <si>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</si>
  <si>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</si>
  <si>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</si>
  <si>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</si>
  <si>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</si>
  <si>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</si>
  <si>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</si>
  <si>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</si>
  <si>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</si>
  <si>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</si>
  <si>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</si>
  <si>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</si>
  <si>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</si>
  <si>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</si>
  <si>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</si>
  <si>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</si>
  <si>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</si>
  <si>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</si>
  <si>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</si>
  <si>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</si>
  <si>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</si>
  <si>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</si>
  <si>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</si>
  <si>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</si>
  <si>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</si>
  <si>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</si>
  <si>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</si>
  <si>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</si>
  <si>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</si>
  <si>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</si>
  <si>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</si>
  <si>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</si>
  <si>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</si>
  <si>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</si>
  <si>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</si>
  <si>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</si>
  <si>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</si>
  <si>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</si>
  <si>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</si>
  <si>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</si>
  <si>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</si>
  <si>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</si>
  <si>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</si>
  <si>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</si>
  <si>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</si>
  <si>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</si>
  <si>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</si>
  <si>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</si>
  <si>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</si>
  <si>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</si>
  <si>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</si>
  <si>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</si>
  <si>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</si>
  <si>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</si>
  <si>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</si>
  <si>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</si>
  <si>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</si>
  <si>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</si>
  <si>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</si>
  <si>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</si>
  <si>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</si>
  <si>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</si>
  <si>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</si>
  <si>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</si>
  <si>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</si>
  <si>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</si>
  <si>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</si>
  <si>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</si>
  <si>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</si>
  <si>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</si>
  <si>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</si>
  <si>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</si>
  <si>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</si>
  <si>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</si>
  <si>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</si>
  <si>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</si>
  <si>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</si>
  <si>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</si>
  <si>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</si>
  <si>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</si>
  <si>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</si>
  <si>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</si>
  <si>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</si>
  <si>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</si>
  <si>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</si>
  <si>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</si>
  <si>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</si>
  <si>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</si>
  <si>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</si>
  <si>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</si>
  <si>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</si>
  <si>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</si>
  <si>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</si>
  <si>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</si>
  <si>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</si>
  <si>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</si>
  <si>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</si>
  <si>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</si>
  <si>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</si>
  <si>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</si>
  <si>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</si>
  <si>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</si>
  <si>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</si>
  <si>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</si>
  <si>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</si>
  <si>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</si>
  <si>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</si>
  <si>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</si>
  <si>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</si>
  <si>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</si>
  <si>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</si>
  <si>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</si>
  <si>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</si>
  <si>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</si>
  <si>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</si>
  <si>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</si>
  <si>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</si>
  <si>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</si>
  <si>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</si>
  <si>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</si>
  <si>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</si>
  <si>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</si>
  <si>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</si>
  <si>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</si>
  <si>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</si>
  <si>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</si>
  <si>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</si>
  <si>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</si>
  <si>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</si>
  <si>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</si>
  <si>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</si>
  <si>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</si>
  <si>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</si>
  <si>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</si>
  <si>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</si>
  <si>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</si>
  <si>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</si>
  <si>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</si>
  <si>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</si>
  <si>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</si>
  <si>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</si>
  <si>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</si>
  <si>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</si>
  <si>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</si>
  <si>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</si>
  <si>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</si>
  <si>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</si>
  <si>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</si>
  <si>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</si>
  <si>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</si>
  <si>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</si>
  <si>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</si>
  <si>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</si>
  <si>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</si>
  <si>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</si>
  <si>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</si>
  <si>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</si>
  <si>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</si>
  <si>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</si>
  <si>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</si>
  <si>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</si>
  <si>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</si>
  <si>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</si>
  <si>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</si>
  <si>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</si>
  <si>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</si>
  <si>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</si>
  <si>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</si>
  <si>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</si>
  <si>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</si>
  <si>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</si>
  <si>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</si>
  <si>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</si>
  <si>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</si>
  <si>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</si>
  <si>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</si>
  <si>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</si>
  <si>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</si>
  <si>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</si>
  <si>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</si>
  <si>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</si>
  <si>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</si>
  <si>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</si>
  <si>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</si>
  <si>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</si>
  <si>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</si>
  <si>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</si>
  <si>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</si>
  <si>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</si>
  <si>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</si>
  <si>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</si>
  <si>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</si>
  <si>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</si>
  <si>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</si>
  <si>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</si>
  <si>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</si>
  <si>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</si>
  <si>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</si>
  <si>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</si>
  <si>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</si>
  <si>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</si>
  <si>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</si>
  <si>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</si>
  <si>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</si>
  <si>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</si>
  <si>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</si>
  <si>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</si>
  <si>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</si>
  <si>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</si>
  <si>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</si>
  <si>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</si>
  <si>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</si>
  <si>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</si>
  <si>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</si>
  <si>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</si>
  <si>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</si>
  <si>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</si>
  <si>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</si>
  <si>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</si>
  <si>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</si>
  <si>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</si>
  <si>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</si>
  <si>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</si>
  <si>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</si>
  <si>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</si>
  <si>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</si>
  <si>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</si>
  <si>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</si>
  <si>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</si>
  <si>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</si>
  <si>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</si>
  <si>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</si>
  <si>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</si>
  <si>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</si>
  <si>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</si>
  <si>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</si>
  <si>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</si>
  <si>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</si>
  <si>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</si>
  <si>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</si>
  <si>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</si>
  <si>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</si>
  <si>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</si>
  <si>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</si>
  <si>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</si>
  <si>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</si>
  <si>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</si>
  <si>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</si>
  <si>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</si>
  <si>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</si>
  <si>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</si>
  <si>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</si>
  <si>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</si>
  <si>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</si>
  <si>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</si>
  <si>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</si>
  <si>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</si>
  <si>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</si>
  <si>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</si>
  <si>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</si>
  <si>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</si>
  <si>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</si>
  <si>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</si>
  <si>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</si>
  <si>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</si>
  <si>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</si>
  <si>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</si>
  <si>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</si>
  <si>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</si>
  <si>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</si>
  <si>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</si>
  <si>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</si>
  <si>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</si>
  <si>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</si>
  <si>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</si>
  <si>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</si>
  <si>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</si>
  <si>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</si>
  <si>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</si>
  <si>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</si>
  <si>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</si>
  <si>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</si>
  <si>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</si>
  <si>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</si>
  <si>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</si>
  <si>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</si>
  <si>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</si>
  <si>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</si>
  <si>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</si>
  <si>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</si>
  <si>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</si>
  <si>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</si>
  <si>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</si>
  <si>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</si>
  <si>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</si>
  <si>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</si>
  <si>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</si>
  <si>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</si>
  <si>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</si>
  <si>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</si>
  <si>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</si>
  <si>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</si>
  <si>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</si>
  <si>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</si>
  <si>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</si>
  <si>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</si>
  <si>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</si>
  <si>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</si>
  <si>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</si>
  <si>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</si>
  <si>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</si>
  <si>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</si>
  <si>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</si>
  <si>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</si>
  <si>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</si>
  <si>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</si>
  <si>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</si>
  <si>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</si>
  <si>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</si>
  <si>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</si>
  <si>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</si>
  <si>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</si>
  <si>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</si>
  <si>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</si>
  <si>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</si>
  <si>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</si>
  <si>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</si>
  <si>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</si>
  <si>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</si>
  <si>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</si>
  <si>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</si>
  <si>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</si>
  <si>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</si>
  <si>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</si>
  <si>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</si>
  <si>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</si>
  <si>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</si>
  <si>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</si>
  <si>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</si>
  <si>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</si>
  <si>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</si>
  <si>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</si>
  <si>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</si>
  <si>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</si>
  <si>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</si>
  <si>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</si>
  <si>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</si>
  <si>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</si>
  <si>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</si>
  <si>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</si>
  <si>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</si>
  <si>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</si>
  <si>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</si>
  <si>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</si>
  <si>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</si>
  <si>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</si>
  <si>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</si>
  <si>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</si>
  <si>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</si>
  <si>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</si>
  <si>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</si>
  <si>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</si>
  <si>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</si>
  <si>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</si>
  <si>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</si>
  <si>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</si>
  <si>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</si>
  <si>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</si>
  <si>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</si>
  <si>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</si>
  <si>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</si>
  <si>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</si>
  <si>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</si>
  <si>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</si>
  <si>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</si>
  <si>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</si>
  <si>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</si>
  <si>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</si>
  <si>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</si>
  <si>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</si>
  <si>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</si>
  <si>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</si>
  <si>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</si>
  <si>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</si>
  <si>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</si>
  <si>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</si>
  <si>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</si>
  <si>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</si>
  <si>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</si>
  <si>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</si>
  <si>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</si>
  <si>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</si>
  <si>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</si>
  <si>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</si>
  <si>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</si>
  <si>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</si>
  <si>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</si>
  <si>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</si>
  <si>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</si>
  <si>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</si>
  <si>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</si>
  <si>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</si>
  <si>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</si>
  <si>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</si>
  <si>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</si>
  <si>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</si>
  <si>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</si>
  <si>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</si>
  <si>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</si>
  <si>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</si>
  <si>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</si>
  <si>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</si>
  <si>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</si>
  <si>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</si>
  <si>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</si>
  <si>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</si>
  <si>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</si>
  <si>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</si>
  <si>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</si>
  <si>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</si>
  <si>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</si>
  <si>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</si>
  <si>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</si>
  <si>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</si>
  <si>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</si>
  <si>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</si>
  <si>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</si>
  <si>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</si>
  <si>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</si>
  <si>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</si>
  <si>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</si>
  <si>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</si>
  <si>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</si>
  <si>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</si>
  <si>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</si>
  <si>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</si>
  <si>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</si>
  <si>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</si>
  <si>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</si>
  <si>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</si>
  <si>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</si>
  <si>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</si>
  <si>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</si>
  <si>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</si>
  <si>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</si>
  <si>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</si>
  <si>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</si>
  <si>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</si>
  <si>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</si>
  <si>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</si>
  <si>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</si>
  <si>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</si>
  <si>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</si>
  <si>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</si>
  <si>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</si>
  <si>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</si>
  <si>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</si>
  <si>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</si>
  <si>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</si>
  <si>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</si>
  <si>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</si>
  <si>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</si>
  <si>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</si>
  <si>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</si>
  <si>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</si>
  <si>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</si>
  <si>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</si>
  <si>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</si>
  <si>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</si>
  <si>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</si>
  <si>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</si>
  <si>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</si>
  <si>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</si>
  <si>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</si>
  <si>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</si>
  <si>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</si>
  <si>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</si>
  <si>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</si>
  <si>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</si>
  <si>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</si>
  <si>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</si>
  <si>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</si>
  <si>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</si>
  <si>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</si>
  <si>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</si>
  <si>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</si>
  <si>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</si>
  <si>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</si>
  <si>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</si>
  <si>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</si>
  <si>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</si>
  <si>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</si>
  <si>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</si>
  <si>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</si>
  <si>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</si>
  <si>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</si>
  <si>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</si>
  <si>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</si>
  <si>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</si>
  <si>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</si>
  <si>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</si>
  <si>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</si>
  <si>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</si>
  <si>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</si>
  <si>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</si>
  <si>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</si>
  <si>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</si>
  <si>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</si>
  <si>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</si>
  <si>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</si>
  <si>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</si>
  <si>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</si>
  <si>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</si>
  <si>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</si>
  <si>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</si>
  <si>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</si>
  <si>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</si>
  <si>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</si>
  <si>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</si>
  <si>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</si>
  <si>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</si>
  <si>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</si>
  <si>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</si>
  <si>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</si>
  <si>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</si>
  <si>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</si>
  <si>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</si>
  <si>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</si>
  <si>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</si>
  <si>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</si>
  <si>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</si>
  <si>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</si>
  <si>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</si>
  <si>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</si>
  <si>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</si>
  <si>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</si>
  <si>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</si>
  <si>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</si>
  <si>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</si>
  <si>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</si>
  <si>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</si>
  <si>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</si>
  <si>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</si>
  <si>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</si>
  <si>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</si>
  <si>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</si>
  <si>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</si>
  <si>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</si>
  <si>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</si>
  <si>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</si>
  <si>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</si>
  <si>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</si>
  <si>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</si>
  <si>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</si>
  <si>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</si>
  <si>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</si>
  <si>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</si>
  <si>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</si>
  <si>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</si>
  <si>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</si>
  <si>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</si>
  <si>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</si>
  <si>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</si>
  <si>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</si>
  <si>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</si>
  <si>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</si>
  <si>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</si>
  <si>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</si>
  <si>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</si>
  <si>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</si>
  <si>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</si>
  <si>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</si>
  <si>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</si>
  <si>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</si>
  <si>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</si>
  <si>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</si>
  <si>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</si>
  <si>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</si>
  <si>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</si>
  <si>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</si>
  <si>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</si>
  <si>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</si>
  <si>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</si>
  <si>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</si>
  <si>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</si>
  <si>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</si>
  <si>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</si>
  <si>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</si>
  <si>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</si>
  <si>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</si>
  <si>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</si>
  <si>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</si>
  <si>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</si>
  <si>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</si>
  <si>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</si>
  <si>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</si>
  <si>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</si>
  <si>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</si>
  <si>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</si>
  <si>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</si>
  <si>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</si>
  <si>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</si>
  <si>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</si>
  <si>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</si>
  <si>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</si>
  <si>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</si>
  <si>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</si>
  <si>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</si>
  <si>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</si>
  <si>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</si>
  <si>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</si>
  <si>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</si>
  <si>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</si>
  <si>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</si>
  <si>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</si>
  <si>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</si>
  <si>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</si>
  <si>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</si>
  <si>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</si>
  <si>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</si>
  <si>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</si>
  <si>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</si>
  <si>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</si>
  <si>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</si>
  <si>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</si>
  <si>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</si>
  <si>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</si>
  <si>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</si>
  <si>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</si>
  <si>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</si>
  <si>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</si>
  <si>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</si>
  <si>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</si>
  <si>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</si>
  <si>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</si>
  <si>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</si>
  <si>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</si>
  <si>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</si>
  <si>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</si>
  <si>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</si>
  <si>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</si>
  <si>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</si>
  <si>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</si>
  <si>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</si>
  <si>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</si>
  <si>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</si>
  <si>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</si>
  <si>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</si>
  <si>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</si>
  <si>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</si>
  <si>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</si>
  <si>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</si>
  <si>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</si>
  <si>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</si>
  <si>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</si>
  <si>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</si>
  <si>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</si>
  <si>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</si>
  <si>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</si>
  <si>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</si>
  <si>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</si>
  <si>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</si>
  <si>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</si>
  <si>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</si>
  <si>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</si>
  <si>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</si>
  <si>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</si>
  <si>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</si>
  <si>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</si>
  <si>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</si>
  <si>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</si>
  <si>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</si>
  <si>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</si>
  <si>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</si>
  <si>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</si>
  <si>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</si>
  <si>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</si>
  <si>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</si>
  <si>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</si>
  <si>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</si>
  <si>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</si>
  <si>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</si>
  <si>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</si>
  <si>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</si>
  <si>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</si>
  <si>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</si>
  <si>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</si>
  <si>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</si>
  <si>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</si>
  <si>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</si>
  <si>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</si>
  <si>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</si>
  <si>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</si>
  <si>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</si>
  <si>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</si>
  <si>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</si>
  <si>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</si>
  <si>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</si>
  <si>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</si>
  <si>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</si>
  <si>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</si>
  <si>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</si>
  <si>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</si>
  <si>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</si>
  <si>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</si>
  <si>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</si>
  <si>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</si>
  <si>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</si>
  <si>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</si>
  <si>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</si>
  <si>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</si>
  <si>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</si>
  <si>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</si>
  <si>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</si>
  <si>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</si>
  <si>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</si>
  <si>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</si>
  <si>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</si>
  <si>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</si>
  <si>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</si>
  <si>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</si>
  <si>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</si>
  <si>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</si>
  <si>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</si>
  <si>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</si>
  <si>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</si>
  <si>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</si>
  <si>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</si>
  <si>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</si>
  <si>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</si>
  <si>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</si>
  <si>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</si>
  <si>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</si>
  <si>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</si>
  <si>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</si>
  <si>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</si>
  <si>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</si>
  <si>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</si>
  <si>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</si>
  <si>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</si>
  <si>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</si>
  <si>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</si>
  <si>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</si>
  <si>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</si>
  <si>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</si>
  <si>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</si>
  <si>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</si>
  <si>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</si>
  <si>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</si>
  <si>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</si>
  <si>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</si>
  <si>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</si>
  <si>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</si>
  <si>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</si>
  <si>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</si>
  <si>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</si>
  <si>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</si>
  <si>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</si>
  <si>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</si>
  <si>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</si>
  <si>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</si>
  <si>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</si>
  <si>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</si>
  <si>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</si>
  <si>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</si>
  <si>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</si>
  <si>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</si>
  <si>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</si>
  <si>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</si>
  <si>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</si>
  <si>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</si>
  <si>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</si>
  <si>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</si>
  <si>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</si>
  <si>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</si>
  <si>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</si>
  <si>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</si>
  <si>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</si>
  <si>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</si>
  <si>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</si>
  <si>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</si>
  <si>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</si>
  <si>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</si>
  <si>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</si>
  <si>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</si>
  <si>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</si>
  <si>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</si>
  <si>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</si>
  <si>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</si>
  <si>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</si>
  <si>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</si>
  <si>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</si>
  <si>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</si>
  <si>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</si>
  <si>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</si>
  <si>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</si>
  <si>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</si>
  <si>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</si>
  <si>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</si>
  <si>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</si>
  <si>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</si>
  <si>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</si>
  <si>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</si>
  <si>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</si>
  <si>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</si>
  <si>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</si>
  <si>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</si>
  <si>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</si>
  <si>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</si>
  <si>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</si>
  <si>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</si>
  <si>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</si>
  <si>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</si>
  <si>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</si>
  <si>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</si>
  <si>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</si>
  <si>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</si>
  <si>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</si>
  <si>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</si>
  <si>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</si>
  <si>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</si>
  <si>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</si>
  <si>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</si>
  <si>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</si>
  <si>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</si>
  <si>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</si>
  <si>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</si>
  <si>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</si>
  <si>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</si>
  <si>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</si>
  <si>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</si>
  <si>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</si>
  <si>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</si>
  <si>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</si>
  <si>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</si>
  <si>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</si>
  <si>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</si>
  <si>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</si>
  <si>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</si>
  <si>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</si>
  <si>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</si>
  <si>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</si>
  <si>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</si>
  <si>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</si>
  <si>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</si>
  <si>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</si>
  <si>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</si>
  <si>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</si>
  <si>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</si>
  <si>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</si>
  <si>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</si>
  <si>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</si>
  <si>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</si>
  <si>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</si>
  <si>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</si>
  <si>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</si>
  <si>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</si>
  <si>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</si>
  <si>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</si>
  <si>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</si>
  <si>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</si>
  <si>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</si>
  <si>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</si>
  <si>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</si>
  <si>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</si>
  <si>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</si>
  <si>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</si>
  <si>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</si>
  <si>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</si>
  <si>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</si>
  <si>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</si>
  <si>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</si>
  <si>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</si>
  <si>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</si>
  <si>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</si>
  <si>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</si>
  <si>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</si>
  <si>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</si>
  <si>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</si>
  <si>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</si>
  <si>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</si>
  <si>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</si>
  <si>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</si>
  <si>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</si>
  <si>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</si>
  <si>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</si>
  <si>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</si>
  <si>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</si>
  <si>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</si>
  <si>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</si>
  <si>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</si>
  <si>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</si>
  <si>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</si>
  <si>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</si>
  <si>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</si>
  <si>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</si>
  <si>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</si>
  <si>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</si>
  <si>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</si>
  <si>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</si>
  <si>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</si>
  <si>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</si>
  <si>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</si>
  <si>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</si>
  <si>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</si>
  <si>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</si>
  <si>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</si>
  <si>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</si>
  <si>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</si>
  <si>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</si>
  <si>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</si>
  <si>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</si>
  <si>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</si>
  <si>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</si>
  <si>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</si>
  <si>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</si>
  <si>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</si>
  <si>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</si>
  <si>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</si>
  <si>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</si>
  <si>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</si>
  <si>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</si>
  <si>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</si>
  <si>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</si>
  <si>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</si>
  <si>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</si>
  <si>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</si>
  <si>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</si>
  <si>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</si>
  <si>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</si>
  <si>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</si>
  <si>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</si>
  <si>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</si>
  <si>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</si>
  <si>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</si>
  <si>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</si>
  <si>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</si>
  <si>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</si>
  <si>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</si>
  <si>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</si>
  <si>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</si>
  <si>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</si>
  <si>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</si>
  <si>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</si>
  <si>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</si>
  <si>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</si>
  <si>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</si>
  <si>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</si>
  <si>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</si>
  <si>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</si>
  <si>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</si>
  <si>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</si>
  <si>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</si>
  <si>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</si>
  <si>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</si>
  <si>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</si>
  <si>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</si>
  <si>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</si>
  <si>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</si>
  <si>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</si>
  <si>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</si>
  <si>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</si>
  <si>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</si>
  <si>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</si>
  <si>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</si>
  <si>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</si>
  <si>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</si>
  <si>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</si>
  <si>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</si>
  <si>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</si>
  <si>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</si>
  <si>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</si>
  <si>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</si>
  <si>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</si>
  <si>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</si>
  <si>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</si>
  <si>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</si>
  <si>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</si>
  <si>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</si>
  <si>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</si>
  <si>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</si>
  <si>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</si>
  <si>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</si>
  <si>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</si>
  <si>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</si>
  <si>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</si>
  <si>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</si>
  <si>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</si>
  <si>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</si>
  <si>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</si>
  <si>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</si>
  <si>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</si>
  <si>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</si>
  <si>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</si>
  <si>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</si>
  <si>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</si>
  <si>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</si>
  <si>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</si>
  <si>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</si>
  <si>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</si>
  <si>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</si>
  <si>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</si>
  <si>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</si>
  <si>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</si>
  <si>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</si>
  <si>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</si>
  <si>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</si>
  <si>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</si>
  <si>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</si>
  <si>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</si>
  <si>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</si>
  <si>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</si>
  <si>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</si>
  <si>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</si>
  <si>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</si>
  <si>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</si>
  <si>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</si>
  <si>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</si>
  <si>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</si>
  <si>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</si>
  <si>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</si>
  <si>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</si>
  <si>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</si>
  <si>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</si>
  <si>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</si>
  <si>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</si>
  <si>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</si>
  <si>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</si>
  <si>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</si>
  <si>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</si>
  <si>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</si>
  <si>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</si>
  <si>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</si>
  <si>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</si>
  <si>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</si>
  <si>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</si>
  <si>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</si>
  <si>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</si>
  <si>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</si>
  <si>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</si>
  <si>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</si>
  <si>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</si>
  <si>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</si>
  <si>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</si>
  <si>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</si>
  <si>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</si>
  <si>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</si>
  <si>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</si>
  <si>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</si>
  <si>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</si>
  <si>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</si>
  <si>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</si>
  <si>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</si>
  <si>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</si>
  <si>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</si>
  <si>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</si>
  <si>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</si>
  <si>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</si>
  <si>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</si>
  <si>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</si>
  <si>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</si>
  <si>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</si>
  <si>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</si>
  <si>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</si>
  <si>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</si>
  <si>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</si>
  <si>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</si>
  <si>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</si>
  <si>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</si>
  <si>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</si>
  <si>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</si>
  <si>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</si>
  <si>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</si>
  <si>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</si>
  <si>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</si>
  <si>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</si>
  <si>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</si>
  <si>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</si>
  <si>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</si>
  <si>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</si>
  <si>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</si>
  <si>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</si>
  <si>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</si>
  <si>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</si>
  <si>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</si>
  <si>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</si>
  <si>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</si>
  <si>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</si>
  <si>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</si>
  <si>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</si>
  <si>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</si>
  <si>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</si>
  <si>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</si>
  <si>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</si>
  <si>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</si>
  <si>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</si>
  <si>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</si>
  <si>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</si>
  <si>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</si>
  <si>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</si>
  <si>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</si>
  <si>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</si>
  <si>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</si>
  <si>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</si>
  <si>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</si>
  <si>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</si>
  <si>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</si>
  <si>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</si>
  <si>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</si>
  <si>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</si>
  <si>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</si>
  <si>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</si>
  <si>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</si>
  <si>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</si>
  <si>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</si>
  <si>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</si>
  <si>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</si>
  <si>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</si>
  <si>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</si>
  <si>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</si>
  <si>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</si>
  <si>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</si>
  <si>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</si>
  <si>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</si>
  <si>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</si>
  <si>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</si>
  <si>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</si>
  <si>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</si>
  <si>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</si>
  <si>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</si>
  <si>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</si>
  <si>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</si>
  <si>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</si>
  <si>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</si>
  <si>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</si>
  <si>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</si>
  <si>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</si>
  <si>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</si>
  <si>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</si>
  <si>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</si>
  <si>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</si>
  <si>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</si>
  <si>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</si>
  <si>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</si>
  <si>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</si>
  <si>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</si>
  <si>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</si>
  <si>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</si>
  <si>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</si>
  <si>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</si>
  <si>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</si>
  <si>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</si>
  <si>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</si>
  <si>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</si>
  <si>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</si>
  <si>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</si>
  <si>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</si>
  <si>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</si>
  <si>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</si>
  <si>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</si>
  <si>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</si>
  <si>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</si>
  <si>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</si>
  <si>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</si>
  <si>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</si>
  <si>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</si>
  <si>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</si>
  <si>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</si>
  <si>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</si>
  <si>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</si>
  <si>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</si>
  <si>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</si>
  <si>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</si>
  <si>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</si>
  <si>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</si>
  <si>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</si>
  <si>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</si>
  <si>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</si>
  <si>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</si>
  <si>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</si>
  <si>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</si>
  <si>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</si>
  <si>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</si>
  <si>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</si>
  <si>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</si>
  <si>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</si>
  <si>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</si>
  <si>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</si>
  <si>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</si>
  <si>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</si>
  <si>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</si>
  <si>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</si>
  <si>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</si>
  <si>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</si>
  <si>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</si>
  <si>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</si>
  <si>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</si>
  <si>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</si>
  <si>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</si>
  <si>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</si>
  <si>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</si>
  <si>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</si>
  <si>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</si>
  <si>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</si>
  <si>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</si>
  <si>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</si>
  <si>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</si>
  <si>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</si>
  <si>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</si>
  <si>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</si>
  <si>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</si>
  <si>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</si>
  <si>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</si>
  <si>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</si>
  <si>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</si>
  <si>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</si>
  <si>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</si>
  <si>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</si>
  <si>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</si>
  <si>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</si>
  <si>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</si>
  <si>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</si>
  <si>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</si>
  <si>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</si>
  <si>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</si>
  <si>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</si>
  <si>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</si>
  <si>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</si>
  <si>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</si>
  <si>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</si>
  <si>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</si>
  <si>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</si>
  <si>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</si>
  <si>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</si>
  <si>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</si>
  <si>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</si>
  <si>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</si>
  <si>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</si>
  <si>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</si>
  <si>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</si>
  <si>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</si>
  <si>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</si>
  <si>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</si>
  <si>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</si>
  <si>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</si>
  <si>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</si>
  <si>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</si>
  <si>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</si>
  <si>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</si>
  <si>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</si>
  <si>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</si>
  <si>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</si>
  <si>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</si>
  <si>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</si>
  <si>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</si>
  <si>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</si>
  <si>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</si>
  <si>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</si>
  <si>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</si>
  <si>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</si>
  <si>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</si>
  <si>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</si>
  <si>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</si>
  <si>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</si>
  <si>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</si>
  <si>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</si>
  <si>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</si>
  <si>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</si>
  <si>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</si>
  <si>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</si>
  <si>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</si>
  <si>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</si>
  <si>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</si>
  <si>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</si>
  <si>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</si>
  <si>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</si>
  <si>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</si>
  <si>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</si>
  <si>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</si>
  <si>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</si>
  <si>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</si>
  <si>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</si>
  <si>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</si>
  <si>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</si>
  <si>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</si>
  <si>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</si>
  <si>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</si>
  <si>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</si>
  <si>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</si>
  <si>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</si>
  <si>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</si>
  <si>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</si>
  <si>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</si>
  <si>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</si>
  <si>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</si>
  <si>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</si>
  <si>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</si>
  <si>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</si>
  <si>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</si>
  <si>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</si>
  <si>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</si>
  <si>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</si>
  <si>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</si>
  <si>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</si>
  <si>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</si>
  <si>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</si>
  <si>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</si>
  <si>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</si>
  <si>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</si>
  <si>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</si>
  <si>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</si>
  <si>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</si>
  <si>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</si>
  <si>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</si>
  <si>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</si>
  <si>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</si>
  <si>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</si>
  <si>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</si>
  <si>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</si>
  <si>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</si>
  <si>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</si>
  <si>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</si>
  <si>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</si>
  <si>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</si>
  <si>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</si>
  <si>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</si>
  <si>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</si>
  <si>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</si>
  <si>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</si>
  <si>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</si>
  <si>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</si>
  <si>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</si>
  <si>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</si>
  <si>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</si>
  <si>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</si>
  <si>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</si>
  <si>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</si>
  <si>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</si>
  <si>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</si>
  <si>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</si>
  <si>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</si>
  <si>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</si>
  <si>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</si>
  <si>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</si>
  <si>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</si>
  <si>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</si>
  <si>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</si>
  <si>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</si>
  <si>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</si>
  <si>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</si>
  <si>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</si>
  <si>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</si>
  <si>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</si>
  <si>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</si>
  <si>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</si>
  <si>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</si>
  <si>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</si>
  <si>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</si>
  <si>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</si>
  <si>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</si>
  <si>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</si>
  <si>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</si>
  <si>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</si>
  <si>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</si>
  <si>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</si>
  <si>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</si>
  <si>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</si>
  <si>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</si>
  <si>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</si>
  <si>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</si>
  <si>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</si>
  <si>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</si>
  <si>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</si>
  <si>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</si>
  <si>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</si>
  <si>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</si>
  <si>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</si>
  <si>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</si>
  <si>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</si>
  <si>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</si>
  <si>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</si>
  <si>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</si>
  <si>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</si>
  <si>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</si>
  <si>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</si>
  <si>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</si>
  <si>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</si>
  <si>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</si>
  <si>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</si>
  <si>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</si>
  <si>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</si>
  <si>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</si>
  <si>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</si>
  <si>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</si>
  <si>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</si>
  <si>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</si>
  <si>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</si>
  <si>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</si>
  <si>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</si>
  <si>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</si>
  <si>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</si>
  <si>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</si>
  <si>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</si>
  <si>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</si>
  <si>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</si>
  <si>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</si>
  <si>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</si>
  <si>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</si>
  <si>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</si>
  <si>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</si>
  <si>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</si>
  <si>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</si>
  <si>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</si>
  <si>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</si>
  <si>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</si>
  <si>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</si>
  <si>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</si>
  <si>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</si>
  <si>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</si>
  <si>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</si>
  <si>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</si>
  <si>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</si>
  <si>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</si>
  <si>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</si>
  <si>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</si>
  <si>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</si>
  <si>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</si>
  <si>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</si>
  <si>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</si>
  <si>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</si>
  <si>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</si>
  <si>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</si>
  <si>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</si>
  <si>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</si>
  <si>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</si>
  <si>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</si>
  <si>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</si>
  <si>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</si>
  <si>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</si>
  <si>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</si>
  <si>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</si>
  <si>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</si>
  <si>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</si>
  <si>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</si>
  <si>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</si>
  <si>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</si>
  <si>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</si>
  <si>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</si>
  <si>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</si>
  <si>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</si>
  <si>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</si>
  <si>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</si>
  <si>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</si>
  <si>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</si>
  <si>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</si>
  <si>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</si>
  <si>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</si>
  <si>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</si>
  <si>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</si>
  <si>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</si>
  <si>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</si>
  <si>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</si>
  <si>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</si>
  <si>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</si>
  <si>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</si>
  <si>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</si>
  <si>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</si>
  <si>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</si>
  <si>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</si>
  <si>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</si>
  <si>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</si>
  <si>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</si>
  <si>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</si>
  <si>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</si>
  <si>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</si>
  <si>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</si>
  <si>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</si>
  <si>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</si>
  <si>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</si>
  <si>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</si>
  <si>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</si>
  <si>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</si>
  <si>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</si>
  <si>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</si>
  <si>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</si>
  <si>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</si>
  <si>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</si>
  <si>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</si>
  <si>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</si>
  <si>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</si>
  <si>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</si>
  <si>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</si>
  <si>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</si>
  <si>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</si>
  <si>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</si>
  <si>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</si>
  <si>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</si>
  <si>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</si>
  <si>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</si>
  <si>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</si>
  <si>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</si>
  <si>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</si>
  <si>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</si>
  <si>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</si>
  <si>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</si>
  <si>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</si>
  <si>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</si>
  <si>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</si>
  <si>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</si>
  <si>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</si>
  <si>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</si>
  <si>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</si>
  <si>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</si>
  <si>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</si>
  <si>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</si>
  <si>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</si>
  <si>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</si>
  <si>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</si>
  <si>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</si>
  <si>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</si>
  <si>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</si>
  <si>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</si>
  <si>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</si>
  <si>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</si>
  <si>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</si>
  <si>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</si>
  <si>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</si>
  <si>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</si>
  <si>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</si>
  <si>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</si>
  <si>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</si>
  <si>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</si>
  <si>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</si>
  <si>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</si>
  <si>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</si>
  <si>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</si>
  <si>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</si>
  <si>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</si>
  <si>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</si>
  <si>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</si>
  <si>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</si>
  <si>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</si>
  <si>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</si>
  <si>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</si>
  <si>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</si>
  <si>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</si>
  <si>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</si>
  <si>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</si>
  <si>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</si>
  <si>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</si>
  <si>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</si>
  <si>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</si>
  <si>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</si>
  <si>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</si>
  <si>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</si>
  <si>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</si>
  <si>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</si>
  <si>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</si>
  <si>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</si>
  <si>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</si>
  <si>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</si>
  <si>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</si>
  <si>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</si>
  <si>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</si>
  <si>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</si>
  <si>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</si>
  <si>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</si>
  <si>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</si>
  <si>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</si>
  <si>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</si>
  <si>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</si>
  <si>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</si>
  <si>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</si>
  <si>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</si>
  <si>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</si>
  <si>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</si>
  <si>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</si>
  <si>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</si>
  <si>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</si>
  <si>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</si>
  <si>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</si>
  <si>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</si>
  <si>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</si>
  <si>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</si>
  <si>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</si>
  <si>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</si>
  <si>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</si>
  <si>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</si>
  <si>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</si>
  <si>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</si>
  <si>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</si>
  <si>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</si>
  <si>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</si>
  <si>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</si>
  <si>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</si>
  <si>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</si>
  <si>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</si>
  <si>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</si>
  <si>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</si>
  <si>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</si>
  <si>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</si>
  <si>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</si>
  <si>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</si>
  <si>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</si>
  <si>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</si>
  <si>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</si>
  <si>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</si>
  <si>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</si>
  <si>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</si>
  <si>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</si>
  <si>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</si>
  <si>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</si>
  <si>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</si>
  <si>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</si>
  <si>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</si>
  <si>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</si>
  <si>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</si>
  <si>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</si>
  <si>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</si>
  <si>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</si>
  <si>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</si>
  <si>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</si>
  <si>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</si>
  <si>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</si>
  <si>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</si>
  <si>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</si>
  <si>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</si>
  <si>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</si>
  <si>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</si>
  <si>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</si>
  <si>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</si>
  <si>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</si>
  <si>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</si>
  <si>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</si>
  <si>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</si>
  <si>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</si>
  <si>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</si>
  <si>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</si>
  <si>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</si>
  <si>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</si>
  <si>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</si>
  <si>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</si>
  <si>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</si>
  <si>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</si>
  <si>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</si>
  <si>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</si>
  <si>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</si>
  <si>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</si>
  <si>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</si>
  <si>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</si>
  <si>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</si>
  <si>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</si>
  <si>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</si>
  <si>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</si>
  <si>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</si>
  <si>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</si>
  <si>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</si>
  <si>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</si>
  <si>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</si>
  <si>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</si>
  <si>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</si>
  <si>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</si>
  <si>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</si>
  <si>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</si>
  <si>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</si>
  <si>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</si>
  <si>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</si>
  <si>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</si>
  <si>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</si>
  <si>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</si>
  <si>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</si>
  <si>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</si>
  <si>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</si>
  <si>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</si>
  <si>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</si>
  <si>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</si>
  <si>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</si>
  <si>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</si>
  <si>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</si>
  <si>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</si>
  <si>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</si>
  <si>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</si>
  <si>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</si>
  <si>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</si>
  <si>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</si>
  <si>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</si>
  <si>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</si>
  <si>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</si>
  <si>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</si>
  <si>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</si>
  <si>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</si>
  <si>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</si>
  <si>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</si>
  <si>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</si>
  <si>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</si>
  <si>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</si>
  <si>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</si>
  <si>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</si>
  <si>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</si>
  <si>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</si>
  <si>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</si>
  <si>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</si>
  <si>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</si>
  <si>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</si>
  <si>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</si>
  <si>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</si>
  <si>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</si>
  <si>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</si>
  <si>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</si>
  <si>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</si>
  <si>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</si>
  <si>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</si>
  <si>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</si>
  <si>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</si>
  <si>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</si>
  <si>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</si>
  <si>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</si>
  <si>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</si>
  <si>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</si>
  <si>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</si>
  <si>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</si>
  <si>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</si>
  <si>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</si>
  <si>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</si>
  <si>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</si>
  <si>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</si>
  <si>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</si>
  <si>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</si>
  <si>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</si>
  <si>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</si>
  <si>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</si>
  <si>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</si>
  <si>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</si>
  <si>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</si>
  <si>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</si>
  <si>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</si>
  <si>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</si>
  <si>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</si>
  <si>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</si>
  <si>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</si>
  <si>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</si>
  <si>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</si>
  <si>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</si>
  <si>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</si>
  <si>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</si>
  <si>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</si>
  <si>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</si>
  <si>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</si>
  <si>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</si>
  <si>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</si>
  <si>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</si>
  <si>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</si>
  <si>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</si>
  <si>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</si>
  <si>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</si>
  <si>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</si>
  <si>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</si>
  <si>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</si>
  <si>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</si>
  <si>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</si>
  <si>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</si>
  <si>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</si>
  <si>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</si>
  <si>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</si>
  <si>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</si>
  <si>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</si>
  <si>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</si>
  <si>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</si>
  <si>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</si>
  <si>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</si>
  <si>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</si>
  <si>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</si>
  <si>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</si>
  <si>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</si>
  <si>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</si>
  <si>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</si>
  <si>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</si>
  <si>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</si>
  <si>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</si>
  <si>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</si>
  <si>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</si>
  <si>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</si>
  <si>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</si>
  <si>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</si>
  <si>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</si>
  <si>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</si>
  <si>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</si>
  <si>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</si>
  <si>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</si>
  <si>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</si>
  <si>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</si>
  <si>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</si>
  <si>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</si>
  <si>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</si>
  <si>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</si>
  <si>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</si>
  <si>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</si>
  <si>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</si>
  <si>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</si>
  <si>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</si>
  <si>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</si>
  <si>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</si>
  <si>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</si>
  <si>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</si>
  <si>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</si>
  <si>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</si>
  <si>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</si>
  <si>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</si>
  <si>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</si>
  <si>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</si>
  <si>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</si>
  <si>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</si>
  <si>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</si>
  <si>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</si>
  <si>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</si>
  <si>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</si>
  <si>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</si>
  <si>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</si>
  <si>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</si>
  <si>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</si>
  <si>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</si>
  <si>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</si>
  <si>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</si>
  <si>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</si>
  <si>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</si>
  <si>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</si>
  <si>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</si>
  <si>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</si>
  <si>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</si>
  <si>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</si>
  <si>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</si>
  <si>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</si>
  <si>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</si>
  <si>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</si>
  <si>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</si>
  <si>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</si>
  <si>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</si>
  <si>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</si>
  <si>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</si>
  <si>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</si>
  <si>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</si>
  <si>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</si>
  <si>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</si>
  <si>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</si>
  <si>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</si>
  <si>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</si>
  <si>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</si>
  <si>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</si>
  <si>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</si>
  <si>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</si>
  <si>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</si>
  <si>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</si>
  <si>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</si>
  <si>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</si>
  <si>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</si>
  <si>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</si>
  <si>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</si>
  <si>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</si>
  <si>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</si>
  <si>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</si>
  <si>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</si>
  <si>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</si>
  <si>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</si>
  <si>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</si>
  <si>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</si>
  <si>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</si>
  <si>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</si>
  <si>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</si>
  <si>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</si>
  <si>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</si>
  <si>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</si>
  <si>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</si>
  <si>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</si>
  <si>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</si>
  <si>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</si>
  <si>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</si>
  <si>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</si>
  <si>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</si>
  <si>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</si>
  <si>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</si>
  <si>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</si>
  <si>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</si>
  <si>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</si>
  <si>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</si>
  <si>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</si>
  <si>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</si>
  <si>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</si>
  <si>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</si>
  <si>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</si>
  <si>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</si>
  <si>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</si>
  <si>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</si>
  <si>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</si>
  <si>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</si>
  <si>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</si>
  <si>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</si>
  <si>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</si>
  <si>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</si>
  <si>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</si>
  <si>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</si>
  <si>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</si>
  <si>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</si>
  <si>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</si>
  <si>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</si>
  <si>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</si>
  <si>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</si>
  <si>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</si>
  <si>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</si>
  <si>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</si>
  <si>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</si>
  <si>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</si>
  <si>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</si>
  <si>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</si>
  <si>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</si>
  <si>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</si>
  <si>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</si>
  <si>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</si>
  <si>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</si>
  <si>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</si>
  <si>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</si>
  <si>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</si>
  <si>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</si>
  <si>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</si>
  <si>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</si>
  <si>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</si>
  <si>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</si>
  <si>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</si>
  <si>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</si>
  <si>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</si>
  <si>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</si>
  <si>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</si>
  <si>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</si>
  <si>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</si>
  <si>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</si>
  <si>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</si>
  <si>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</si>
  <si>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</si>
  <si>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</si>
  <si>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</si>
  <si>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</si>
  <si>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</si>
  <si>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</si>
  <si>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</si>
  <si>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</si>
  <si>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</si>
  <si>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</si>
  <si>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</si>
  <si>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</si>
  <si>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</si>
  <si>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</si>
  <si>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</si>
  <si>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</si>
  <si>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</si>
  <si>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</si>
  <si>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</si>
  <si>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</si>
  <si>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</si>
  <si>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</si>
  <si>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</si>
  <si>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</si>
  <si>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</si>
  <si>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</si>
  <si>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</si>
  <si>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</si>
  <si>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</si>
  <si>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</si>
  <si>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</si>
  <si>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</si>
  <si>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</si>
  <si>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</si>
  <si>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</si>
  <si>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</si>
  <si>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</si>
  <si>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</si>
  <si>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</si>
  <si>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</si>
  <si>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</si>
  <si>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</si>
  <si>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</si>
  <si>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</si>
  <si>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</si>
  <si>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</si>
  <si>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</si>
  <si>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</si>
  <si>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</si>
  <si>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</si>
  <si>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</si>
  <si>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</si>
  <si>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</si>
  <si>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</si>
  <si>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</si>
  <si>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</si>
  <si>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</si>
  <si>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</si>
  <si>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</si>
  <si>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</si>
  <si>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</si>
  <si>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</si>
  <si>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</si>
  <si>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</si>
  <si>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</si>
  <si>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</si>
  <si>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</si>
  <si>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</si>
  <si>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</si>
  <si>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</si>
  <si>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</si>
  <si>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</si>
  <si>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</si>
  <si>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</si>
  <si>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</si>
  <si>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</si>
  <si>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</si>
  <si>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</si>
  <si>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</si>
  <si>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</si>
  <si>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</si>
  <si>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</si>
  <si>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</si>
  <si>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</si>
  <si>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</si>
  <si>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</si>
  <si>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</si>
  <si>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</si>
  <si>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</si>
  <si>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</si>
  <si>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</si>
  <si>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</si>
  <si>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</si>
  <si>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</si>
  <si>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</si>
  <si>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</si>
  <si>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</si>
  <si>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</si>
  <si>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</si>
  <si>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</si>
  <si>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</si>
  <si>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</si>
  <si>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</si>
  <si>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</si>
  <si>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</si>
  <si>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</si>
  <si>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</si>
  <si>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</si>
  <si>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</si>
  <si>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</si>
  <si>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</si>
  <si>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</si>
  <si>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</si>
  <si>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</si>
  <si>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</si>
  <si>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</si>
  <si>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</si>
  <si>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</si>
  <si>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</si>
  <si>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</si>
  <si>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</si>
  <si>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</si>
  <si>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</si>
  <si>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</si>
  <si>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</si>
  <si>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</si>
  <si>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</si>
  <si>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</si>
  <si>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</si>
  <si>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</si>
  <si>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</si>
  <si>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</si>
  <si>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</si>
  <si>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</si>
  <si>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</si>
  <si>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</si>
  <si>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</si>
  <si>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</si>
  <si>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</si>
  <si>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</si>
  <si>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</si>
  <si>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</si>
  <si>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</si>
  <si>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</si>
  <si>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</si>
  <si>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</si>
  <si>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</si>
  <si>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</si>
  <si>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</si>
  <si>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</si>
  <si>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</si>
  <si>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</si>
  <si>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</si>
  <si>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</si>
  <si>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</si>
  <si>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</si>
  <si>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</si>
  <si>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</si>
  <si>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</si>
  <si>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</si>
  <si>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</si>
  <si>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</si>
  <si>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</si>
  <si>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</si>
  <si>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</si>
  <si>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</si>
  <si>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</si>
  <si>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</si>
  <si>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</si>
  <si>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</si>
  <si>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</si>
  <si>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</si>
  <si>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</si>
  <si>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</si>
  <si>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</si>
  <si>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</si>
  <si>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</si>
  <si>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</si>
  <si>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</si>
  <si>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</si>
  <si>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</si>
  <si>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</si>
  <si>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</si>
  <si>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</si>
  <si>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</si>
  <si>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</si>
  <si>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</si>
  <si>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</si>
  <si>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</si>
  <si>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</si>
  <si>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</si>
  <si>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</si>
  <si>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</si>
  <si>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</si>
  <si>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</si>
  <si>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</si>
  <si>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</si>
  <si>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</si>
  <si>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</si>
  <si>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</si>
  <si>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</si>
  <si>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</si>
  <si>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</si>
  <si>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</si>
  <si>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</si>
  <si>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</si>
  <si>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</si>
  <si>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</si>
  <si>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</si>
  <si>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</si>
  <si>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</si>
  <si>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</si>
  <si>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</si>
  <si>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</si>
  <si>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</si>
  <si>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</si>
  <si>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</si>
  <si>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</si>
  <si>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</si>
  <si>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</si>
  <si>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</si>
  <si>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</si>
  <si>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</si>
  <si>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</si>
  <si>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</si>
  <si>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</si>
  <si>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</si>
  <si>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</si>
  <si>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</si>
  <si>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</si>
  <si>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</si>
  <si>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</si>
  <si>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</si>
  <si>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</si>
  <si>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</si>
  <si>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</si>
  <si>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</si>
  <si>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</si>
  <si>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</si>
  <si>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</si>
  <si>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</si>
  <si>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</si>
  <si>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</si>
  <si>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</si>
  <si>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</si>
  <si>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</si>
  <si>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</si>
  <si>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</si>
  <si>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</si>
  <si>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</si>
  <si>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</si>
  <si>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</si>
  <si>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</si>
  <si>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</si>
  <si>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</si>
  <si>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</si>
  <si>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</si>
  <si>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</si>
  <si>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</si>
  <si>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</si>
  <si>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</si>
  <si>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</si>
  <si>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</si>
  <si>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</si>
  <si>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</si>
  <si>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</si>
  <si>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</si>
  <si>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</si>
  <si>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</si>
  <si>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</si>
  <si>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</si>
  <si>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</si>
  <si>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</si>
  <si>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</si>
  <si>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</si>
  <si>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</si>
  <si>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</si>
  <si>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</si>
  <si>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</si>
  <si>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</si>
  <si>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</si>
  <si>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</si>
  <si>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</si>
  <si>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</si>
  <si>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</si>
  <si>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</si>
  <si>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</si>
  <si>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</si>
  <si>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</si>
  <si>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</si>
  <si>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</si>
  <si>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</si>
  <si>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</si>
  <si>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</si>
  <si>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</si>
  <si>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</si>
  <si>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</si>
  <si>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</si>
  <si>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</si>
  <si>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</si>
  <si>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</si>
  <si>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</si>
  <si>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</si>
  <si>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</si>
  <si>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</si>
  <si>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</si>
  <si>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</si>
  <si>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</si>
  <si>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</si>
  <si>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</si>
  <si>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</si>
  <si>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</si>
  <si>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</si>
  <si>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</si>
  <si>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</si>
  <si>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</si>
  <si>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</si>
  <si>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</si>
  <si>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</si>
  <si>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</si>
  <si>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</si>
  <si>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</si>
  <si>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</si>
  <si>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</si>
  <si>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</si>
  <si>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</si>
  <si>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</si>
  <si>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</si>
  <si>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</si>
  <si>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</si>
  <si>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</si>
  <si>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</si>
  <si>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</si>
  <si>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</si>
  <si>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</si>
  <si>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</si>
  <si>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</si>
  <si>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</si>
  <si>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</si>
  <si>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</si>
  <si>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</si>
  <si>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</si>
  <si>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</si>
  <si>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</si>
  <si>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</si>
  <si>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</si>
  <si>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</si>
  <si>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</si>
  <si>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</si>
  <si>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</si>
  <si>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</si>
  <si>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</si>
  <si>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</si>
  <si>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</si>
  <si>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</si>
  <si>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</si>
  <si>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</si>
  <si>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</si>
  <si>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</si>
  <si>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</si>
  <si>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</si>
  <si>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</si>
  <si>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</si>
  <si>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</si>
  <si>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</si>
  <si>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</si>
  <si>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</si>
  <si>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</si>
  <si>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</si>
  <si>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</si>
  <si>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</si>
  <si>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</si>
  <si>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</si>
  <si>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</si>
  <si>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</si>
  <si>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</si>
  <si>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</si>
  <si>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</si>
  <si>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</si>
  <si>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</si>
  <si>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</si>
  <si>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</si>
  <si>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</si>
  <si>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</si>
  <si>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</si>
  <si>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</si>
  <si>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</si>
  <si>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</si>
  <si>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</si>
  <si>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</si>
  <si>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</si>
  <si>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</si>
  <si>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</si>
  <si>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</si>
  <si>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</si>
  <si>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</si>
  <si>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</si>
  <si>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</si>
  <si>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</si>
  <si>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</si>
  <si>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</si>
  <si>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</si>
  <si>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</si>
  <si>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</si>
  <si>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</si>
  <si>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</si>
  <si>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</si>
  <si>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</si>
  <si>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</si>
  <si>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</si>
  <si>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</si>
  <si>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</si>
  <si>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</si>
  <si>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</si>
  <si>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</si>
  <si>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</si>
  <si>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</si>
  <si>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</si>
  <si>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</si>
  <si>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</si>
  <si>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</si>
  <si>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</si>
  <si>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</si>
  <si>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</si>
  <si>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</si>
  <si>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</si>
  <si>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</si>
  <si>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</si>
  <si>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</si>
  <si>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</si>
  <si>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</si>
  <si>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</si>
  <si>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</si>
  <si>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</si>
  <si>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</si>
  <si>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</si>
  <si>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</si>
  <si>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</si>
  <si>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</si>
  <si>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</si>
  <si>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</si>
  <si>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</si>
  <si>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</si>
  <si>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</si>
  <si>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</si>
  <si>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</si>
  <si>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</si>
  <si>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</si>
  <si>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</si>
  <si>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</si>
  <si>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</si>
  <si>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</si>
  <si>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</si>
  <si>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</si>
  <si>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</si>
  <si>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</si>
  <si>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</si>
  <si>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</si>
  <si>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</si>
  <si>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</si>
  <si>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</si>
  <si>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</si>
  <si>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</si>
  <si>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</si>
  <si>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</si>
  <si>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</si>
  <si>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</si>
  <si>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</si>
  <si>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</si>
  <si>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</si>
  <si>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</si>
  <si>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</si>
  <si>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</si>
  <si>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</si>
  <si>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</si>
  <si>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</si>
  <si>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</si>
  <si>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</si>
  <si>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</si>
  <si>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</si>
  <si>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</si>
  <si>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</si>
  <si>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</si>
  <si>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</si>
  <si>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</si>
  <si>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</si>
  <si>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</si>
  <si>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</si>
  <si>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</si>
  <si>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</si>
  <si>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</si>
  <si>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</si>
  <si>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</si>
  <si>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</si>
  <si>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</si>
  <si>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</si>
  <si>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</si>
  <si>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</si>
  <si>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</si>
  <si>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</si>
  <si>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</si>
  <si>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</si>
  <si>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</si>
  <si>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</si>
  <si>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</si>
  <si>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</si>
  <si>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</si>
  <si>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</si>
  <si>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</si>
  <si>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</si>
  <si>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</si>
  <si>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</si>
  <si>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</si>
  <si>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</si>
  <si>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</si>
  <si>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</si>
  <si>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</si>
  <si>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</si>
  <si>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</si>
  <si>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</si>
  <si>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</si>
  <si>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</si>
  <si>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</si>
  <si>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</si>
  <si>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</si>
  <si>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</si>
  <si>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</si>
  <si>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</si>
  <si>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</si>
  <si>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</si>
  <si>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</si>
  <si>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</si>
  <si>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</si>
  <si>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</si>
  <si>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</si>
  <si>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</si>
  <si>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</si>
  <si>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</si>
  <si>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</si>
  <si>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</si>
  <si>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</si>
  <si>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</si>
  <si>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</si>
  <si>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</si>
  <si>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</si>
  <si>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</si>
  <si>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</si>
  <si>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</si>
  <si>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</si>
  <si>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</si>
  <si>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</si>
  <si>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</si>
  <si>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</si>
  <si>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</si>
  <si>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</si>
  <si>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</si>
  <si>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</si>
  <si>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</si>
  <si>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</si>
  <si>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</si>
  <si>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</si>
  <si>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</si>
  <si>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</si>
  <si>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</si>
  <si>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</si>
  <si>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</si>
  <si>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</si>
  <si>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</si>
  <si>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</si>
  <si>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</si>
  <si>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</si>
  <si>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</si>
  <si>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</si>
  <si>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</si>
  <si>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</si>
  <si>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</si>
  <si>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</si>
  <si>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</si>
  <si>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</si>
  <si>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</si>
  <si>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</si>
  <si>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</si>
  <si>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</si>
  <si>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</si>
  <si>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</si>
  <si>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</si>
  <si>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</si>
  <si>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</si>
  <si>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</si>
  <si>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</si>
  <si>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</si>
  <si>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</si>
  <si>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</si>
  <si>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</si>
  <si>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</si>
  <si>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</si>
  <si>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</si>
  <si>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</si>
  <si>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</si>
  <si>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</si>
  <si>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</si>
  <si>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</si>
  <si>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</si>
  <si>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</si>
  <si>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</si>
  <si>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</si>
  <si>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</si>
  <si>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</si>
  <si>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</si>
  <si>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</si>
  <si>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</si>
  <si>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</si>
  <si>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</si>
  <si>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</si>
  <si>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</si>
  <si>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</si>
  <si>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</si>
  <si>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</si>
  <si>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</si>
  <si>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</si>
  <si>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</si>
  <si>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</si>
  <si>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</si>
  <si>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</si>
  <si>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</si>
  <si>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</si>
  <si>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</si>
  <si>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</si>
  <si>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</si>
  <si>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</si>
  <si>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</si>
  <si>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</si>
  <si>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</si>
  <si>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</si>
  <si>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</si>
  <si>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</si>
  <si>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</si>
  <si>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</si>
  <si>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</si>
  <si>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</si>
  <si>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</si>
  <si>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</si>
  <si>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</si>
  <si>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</si>
  <si>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</si>
  <si>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</si>
  <si>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</si>
  <si>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</si>
  <si>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</si>
  <si>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</si>
  <si>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</si>
  <si>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</si>
  <si>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</si>
  <si>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</si>
  <si>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</si>
  <si>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</si>
  <si>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</si>
  <si>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</si>
  <si>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</si>
  <si>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</si>
  <si>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</si>
  <si>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</si>
  <si>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</si>
  <si>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</si>
  <si>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</si>
  <si>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</si>
  <si>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</si>
  <si>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</si>
  <si>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</si>
  <si>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</si>
  <si>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</si>
  <si>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</si>
  <si>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</si>
  <si>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</si>
  <si>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</si>
  <si>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</si>
  <si>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</si>
  <si>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</si>
  <si>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</si>
  <si>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</si>
  <si>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</si>
  <si>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</si>
  <si>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</si>
  <si>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</si>
  <si>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</si>
  <si>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</si>
  <si>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</si>
  <si>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</si>
  <si>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</si>
  <si>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</si>
  <si>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</si>
  <si>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</si>
  <si>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</si>
  <si>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</si>
  <si>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</si>
  <si>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</si>
  <si>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</si>
  <si>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</si>
  <si>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</si>
  <si>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</si>
  <si>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</si>
  <si>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</si>
  <si>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</si>
  <si>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</si>
  <si>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</si>
  <si>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</si>
  <si>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</si>
  <si>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</si>
  <si>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</si>
  <si>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</si>
  <si>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</si>
  <si>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</si>
  <si>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</si>
  <si>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</si>
  <si>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</si>
  <si>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</si>
  <si>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</si>
  <si>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</si>
  <si>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</si>
  <si>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</si>
  <si>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</si>
  <si>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</si>
  <si>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</si>
  <si>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</si>
  <si>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</si>
  <si>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</si>
  <si>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</si>
  <si>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</si>
  <si>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</si>
  <si>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</si>
  <si>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</si>
  <si>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</si>
  <si>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</si>
  <si>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</si>
  <si>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</si>
  <si>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</si>
  <si>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</si>
  <si>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</si>
  <si>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</si>
  <si>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</si>
  <si>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</si>
  <si>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</si>
  <si>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</si>
  <si>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</si>
  <si>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</si>
  <si>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</si>
  <si>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</si>
  <si>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</si>
  <si>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</si>
  <si>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</si>
  <si>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</si>
  <si>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</si>
  <si>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</si>
  <si>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</si>
  <si>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</si>
  <si>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</si>
  <si>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</si>
  <si>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</si>
  <si>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</si>
  <si>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</si>
  <si>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</si>
  <si>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</si>
  <si>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</si>
  <si>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</si>
  <si>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</si>
  <si>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</si>
  <si>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</si>
  <si>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</si>
  <si>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</si>
  <si>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</si>
  <si>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</si>
  <si>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</si>
  <si>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</si>
  <si>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</si>
  <si>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</si>
  <si>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</si>
  <si>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</si>
  <si>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</si>
  <si>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</si>
  <si>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</si>
  <si>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</si>
  <si>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</si>
  <si>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</si>
  <si>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</si>
  <si>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</si>
  <si>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</si>
  <si>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</si>
  <si>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</si>
  <si>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</si>
  <si>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</si>
  <si>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</si>
  <si>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</si>
  <si>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</si>
  <si>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</si>
  <si>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</si>
  <si>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</si>
  <si>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</si>
  <si>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</si>
  <si>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</si>
  <si>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</si>
  <si>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</si>
  <si>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</si>
  <si>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</si>
  <si>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</si>
  <si>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</si>
  <si>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</si>
  <si>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</si>
  <si>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</si>
  <si>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</si>
  <si>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</si>
  <si>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</si>
  <si>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</si>
  <si>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</si>
  <si>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</si>
  <si>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</si>
  <si>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</si>
  <si>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</si>
  <si>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</si>
  <si>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</si>
  <si>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</si>
  <si>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</si>
  <si>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</si>
  <si>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</si>
  <si>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</si>
  <si>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</si>
  <si>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</si>
  <si>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</si>
  <si>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</si>
  <si>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</si>
  <si>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</si>
  <si>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</si>
  <si>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</si>
  <si>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</si>
  <si>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</si>
  <si>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</si>
  <si>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</si>
  <si>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</si>
  <si>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</si>
  <si>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</si>
  <si>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</si>
  <si>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</si>
  <si>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</si>
  <si>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</si>
  <si>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</si>
  <si>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</si>
  <si>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</si>
  <si>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</si>
  <si>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</si>
  <si>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</si>
  <si>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</si>
  <si>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</si>
  <si>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</si>
  <si>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</si>
  <si>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</si>
  <si>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</si>
  <si>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</si>
  <si>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</si>
  <si>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</si>
  <si>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</si>
  <si>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</si>
  <si>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</si>
  <si>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</si>
  <si>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</si>
  <si>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</si>
  <si>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</si>
  <si>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</si>
  <si>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</si>
  <si>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</si>
  <si>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</si>
  <si>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</si>
  <si>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</si>
  <si>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</si>
  <si>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</si>
  <si>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</si>
  <si>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</si>
  <si>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</si>
  <si>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</si>
  <si>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</si>
  <si>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</si>
  <si>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</si>
  <si>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</si>
  <si>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</si>
  <si>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</si>
  <si>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</si>
  <si>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</si>
  <si>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</si>
  <si>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</si>
  <si>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</si>
  <si>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</si>
  <si>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</si>
  <si>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</si>
  <si>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</si>
  <si>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</si>
  <si>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</si>
  <si>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</si>
  <si>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</si>
  <si>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</si>
  <si>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</si>
  <si>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</si>
  <si>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</si>
  <si>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</si>
  <si>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</si>
  <si>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</si>
  <si>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</si>
  <si>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</si>
  <si>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</si>
  <si>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</si>
  <si>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</si>
  <si>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</si>
  <si>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</si>
  <si>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</si>
  <si>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</si>
  <si>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</si>
  <si>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</si>
  <si>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</si>
  <si>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</si>
  <si>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</si>
  <si>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</si>
  <si>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</si>
  <si>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</si>
  <si>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</si>
  <si>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</si>
  <si>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</si>
  <si>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</si>
  <si>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</si>
  <si>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</si>
  <si>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</si>
  <si>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</si>
  <si>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</si>
  <si>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</si>
  <si>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</si>
  <si>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</si>
  <si>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</si>
  <si>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</si>
  <si>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</si>
  <si>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</si>
  <si>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</si>
  <si>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</si>
  <si>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</si>
  <si>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</si>
  <si>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</si>
  <si>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</si>
  <si>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</si>
  <si>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</si>
  <si>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</si>
  <si>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</si>
  <si>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</si>
  <si>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</si>
  <si>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</si>
  <si>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</si>
  <si>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</si>
  <si>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</si>
  <si>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</si>
  <si>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</si>
  <si>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</si>
  <si>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</si>
  <si>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</si>
  <si>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</si>
  <si>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</si>
  <si>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</si>
  <si>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</si>
  <si>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</si>
  <si>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</si>
  <si>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</si>
  <si>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</si>
  <si>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</si>
  <si>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</si>
  <si>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</si>
  <si>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</si>
  <si>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</si>
  <si>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</si>
  <si>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</si>
  <si>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</si>
  <si>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</si>
  <si>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</si>
  <si>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</si>
  <si>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</si>
  <si>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</si>
  <si>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</si>
  <si>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</si>
  <si>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</si>
  <si>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</si>
  <si>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</si>
  <si>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</si>
  <si>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</si>
  <si>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</si>
  <si>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</si>
  <si>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</si>
  <si>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</si>
  <si>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</si>
  <si>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</si>
  <si>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</si>
  <si>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</si>
  <si>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</si>
  <si>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</si>
  <si>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</si>
  <si>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</si>
  <si>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</si>
  <si>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</si>
  <si>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</si>
  <si>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</si>
  <si>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</si>
  <si>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</si>
  <si>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</si>
  <si>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</si>
  <si>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</si>
  <si>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</si>
  <si>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</si>
  <si>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</si>
  <si>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</si>
  <si>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</si>
  <si>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</si>
  <si>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</si>
  <si>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</si>
  <si>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</si>
  <si>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</si>
  <si>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</si>
  <si>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</si>
  <si>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</si>
  <si>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</si>
  <si>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</si>
  <si>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</si>
  <si>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</si>
  <si>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</si>
  <si>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</si>
  <si>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</si>
  <si>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</si>
  <si>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</si>
  <si>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</si>
  <si>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</si>
  <si>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</si>
  <si>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</si>
  <si>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</si>
  <si>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</si>
  <si>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</si>
  <si>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</si>
  <si>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</si>
  <si>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</si>
  <si>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</si>
  <si>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</si>
  <si>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</si>
  <si>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</si>
  <si>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</si>
  <si>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</si>
  <si>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</si>
  <si>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</si>
  <si>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</si>
  <si>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</si>
  <si>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</si>
  <si>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</si>
  <si>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</si>
  <si>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</si>
  <si>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</si>
  <si>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</si>
  <si>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</si>
  <si>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</si>
  <si>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</si>
  <si>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</si>
  <si>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</si>
  <si>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</si>
  <si>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</si>
  <si>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</si>
  <si>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</si>
  <si>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</si>
  <si>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</si>
  <si>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</si>
  <si>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</si>
  <si>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</si>
  <si>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</si>
  <si>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</si>
  <si>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</si>
  <si>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</si>
  <si>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</si>
  <si>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</si>
  <si>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</si>
  <si>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</si>
  <si>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</si>
  <si>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</si>
  <si>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</si>
  <si>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</si>
  <si>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</si>
  <si>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</si>
  <si>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</si>
  <si>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</si>
  <si>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</si>
  <si>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</si>
  <si>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</si>
  <si>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</si>
  <si>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</si>
  <si>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</si>
  <si>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</si>
  <si>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</si>
  <si>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</si>
  <si>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</si>
  <si>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</si>
  <si>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</si>
  <si>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</si>
  <si>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</si>
  <si>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</si>
  <si>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</si>
  <si>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</si>
  <si>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</si>
  <si>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</si>
  <si>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</si>
  <si>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</si>
  <si>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</si>
  <si>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</si>
  <si>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</si>
  <si>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</si>
  <si>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</si>
  <si>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</si>
  <si>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</si>
  <si>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</si>
  <si>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</si>
  <si>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</si>
  <si>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</si>
  <si>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</si>
  <si>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</si>
  <si>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</si>
  <si>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</si>
  <si>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</si>
  <si>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</si>
  <si>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</si>
  <si>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</si>
  <si>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</si>
  <si>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</si>
  <si>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</si>
  <si>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</si>
  <si>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</si>
  <si>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</si>
  <si>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</si>
  <si>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</si>
  <si>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</si>
  <si>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</si>
  <si>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</si>
  <si>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</si>
  <si>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</si>
  <si>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</si>
  <si>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</si>
  <si>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</si>
  <si>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</si>
  <si>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</si>
  <si>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</si>
  <si>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</si>
  <si>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</si>
  <si>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</si>
  <si>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</si>
  <si>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</si>
  <si>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</si>
  <si>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</si>
  <si>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</si>
  <si>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</si>
  <si>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</si>
  <si>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</si>
  <si>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</si>
  <si>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</si>
  <si>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</si>
  <si>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</si>
  <si>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</si>
  <si>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</si>
  <si>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</si>
  <si>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</si>
  <si>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</si>
  <si>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</si>
  <si>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</si>
  <si>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</si>
  <si>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</si>
  <si>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</si>
  <si>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</si>
  <si>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</si>
  <si>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</si>
  <si>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</si>
  <si>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</si>
  <si>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</si>
  <si>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</si>
  <si>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</si>
  <si>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</si>
  <si>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</si>
  <si>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</si>
  <si>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</si>
  <si>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</si>
  <si>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</si>
  <si>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</si>
  <si>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</si>
  <si>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</si>
  <si>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</si>
  <si>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</si>
  <si>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</si>
  <si>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</si>
  <si>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</si>
  <si>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</si>
  <si>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</si>
  <si>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</si>
  <si>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</si>
  <si>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</si>
  <si>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</si>
  <si>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</si>
  <si>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</si>
  <si>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</si>
  <si>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</si>
  <si>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</si>
  <si>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</si>
  <si>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</si>
  <si>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</si>
  <si>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</si>
  <si>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</si>
  <si>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</si>
  <si>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</si>
  <si>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</si>
  <si>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</si>
  <si>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</si>
  <si>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</si>
  <si>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</si>
  <si>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</si>
  <si>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</si>
  <si>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</si>
  <si>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</si>
  <si>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</si>
  <si>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</si>
  <si>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</si>
  <si>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</si>
  <si>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</si>
  <si>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</si>
  <si>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</si>
  <si>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</si>
  <si>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</si>
  <si>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</si>
  <si>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</si>
  <si>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</si>
  <si>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</si>
  <si>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</si>
  <si>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</si>
  <si>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</si>
  <si>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</si>
  <si>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</si>
  <si>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</si>
  <si>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</si>
  <si>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</si>
  <si>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</si>
  <si>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</si>
  <si>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</si>
  <si>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</si>
  <si>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</si>
  <si>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</si>
  <si>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</si>
  <si>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</si>
  <si>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</si>
  <si>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</si>
  <si>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</si>
  <si>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</si>
  <si>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</si>
  <si>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</si>
  <si>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</si>
  <si>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</si>
  <si>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</si>
  <si>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</si>
  <si>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</si>
  <si>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</si>
  <si>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</si>
  <si>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</si>
  <si>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</si>
  <si>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</si>
  <si>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</si>
  <si>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</si>
  <si>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</si>
  <si>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</si>
  <si>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</si>
  <si>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</si>
  <si>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</si>
  <si>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</si>
  <si>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</si>
  <si>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</si>
  <si>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</si>
  <si>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</si>
  <si>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</si>
  <si>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</si>
  <si>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</si>
  <si>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</si>
  <si>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</si>
  <si>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</si>
  <si>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</si>
  <si>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</si>
  <si>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</si>
  <si>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</si>
  <si>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</si>
  <si>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</si>
  <si>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</si>
  <si>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</si>
  <si>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</si>
  <si>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</si>
  <si>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</si>
  <si>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</si>
  <si>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</si>
  <si>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</si>
  <si>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</si>
  <si>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</si>
  <si>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</si>
  <si>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</si>
  <si>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</si>
  <si>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</si>
  <si>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</si>
  <si>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</si>
  <si>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</si>
  <si>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</si>
  <si>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</si>
  <si>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</si>
  <si>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</si>
  <si>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</si>
  <si>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</si>
  <si>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</si>
  <si>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</si>
  <si>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</si>
  <si>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</si>
  <si>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</si>
  <si>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</si>
  <si>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</si>
  <si>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</si>
  <si>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</si>
  <si>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</si>
  <si>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</si>
  <si>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</si>
  <si>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</si>
  <si>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</si>
  <si>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</si>
  <si>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</si>
  <si>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</si>
  <si>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</si>
  <si>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</si>
  <si>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</si>
  <si>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</si>
  <si>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</si>
  <si>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</si>
  <si>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</si>
  <si>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</si>
  <si>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</si>
  <si>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</si>
  <si>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</si>
  <si>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</si>
  <si>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</si>
  <si>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</si>
  <si>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</si>
  <si>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</si>
  <si>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</si>
  <si>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</si>
  <si>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</si>
  <si>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</si>
  <si>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</si>
  <si>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</si>
  <si>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</si>
  <si>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</si>
  <si>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</si>
  <si>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</si>
  <si>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</si>
  <si>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</si>
  <si>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</si>
  <si>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</si>
  <si>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</si>
  <si>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</si>
  <si>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</si>
  <si>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</si>
  <si>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</si>
  <si>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</si>
  <si>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</si>
  <si>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</si>
  <si>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</si>
  <si>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</si>
  <si>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</si>
  <si>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</si>
  <si>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</si>
  <si>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</si>
  <si>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</si>
  <si>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</si>
  <si>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</si>
  <si>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</si>
  <si>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</si>
  <si>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</si>
  <si>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</si>
  <si>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</si>
  <si>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</si>
  <si>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</si>
  <si>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</si>
  <si>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</si>
  <si>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</si>
  <si>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</si>
  <si>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</si>
  <si>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</si>
  <si>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</si>
  <si>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</si>
  <si>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</si>
  <si>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</si>
  <si>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</si>
  <si>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</si>
  <si>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</si>
  <si>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</si>
  <si>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</si>
  <si>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</si>
  <si>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</si>
  <si>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</si>
  <si>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</si>
  <si>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</si>
  <si>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</si>
  <si>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</si>
  <si>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</si>
  <si>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</si>
  <si>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</si>
  <si>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</si>
  <si>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</si>
  <si>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</si>
  <si>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</si>
  <si>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</si>
  <si>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</si>
  <si>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</si>
  <si>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</si>
  <si>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</si>
  <si>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</si>
  <si>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</si>
  <si>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</si>
  <si>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</si>
  <si>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</si>
  <si>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</si>
  <si>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</si>
  <si>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</si>
  <si>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</si>
  <si>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</si>
  <si>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</si>
  <si>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</si>
  <si>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</si>
  <si>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</si>
  <si>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</si>
  <si>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</si>
  <si>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</si>
  <si>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</si>
  <si>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</si>
  <si>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</si>
  <si>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</si>
  <si>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</si>
  <si>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</si>
  <si>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</si>
  <si>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</si>
  <si>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</si>
  <si>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</si>
  <si>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</si>
  <si>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</si>
  <si>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</si>
  <si>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</si>
  <si>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</si>
  <si>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</si>
  <si>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</si>
  <si>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</si>
  <si>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</si>
  <si>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</si>
  <si>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</si>
  <si>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</si>
  <si>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</si>
  <si>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</si>
  <si>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</si>
  <si>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</si>
  <si>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</si>
  <si>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</si>
  <si>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</si>
  <si>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</si>
  <si>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</si>
  <si>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</si>
  <si>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</si>
  <si>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</si>
  <si>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</si>
  <si>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</si>
  <si>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</si>
  <si>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</si>
  <si>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</si>
  <si>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</si>
  <si>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</si>
  <si>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</si>
  <si>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</si>
  <si>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</si>
  <si>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</si>
  <si>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</si>
  <si>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</si>
  <si>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</si>
  <si>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</si>
  <si>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</si>
  <si>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</si>
  <si>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</si>
  <si>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</si>
  <si>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</si>
  <si>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</si>
  <si>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</si>
  <si>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</si>
  <si>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</si>
  <si>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</si>
  <si>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</si>
  <si>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</si>
  <si>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</si>
  <si>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</si>
  <si>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</si>
  <si>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</si>
  <si>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</si>
  <si>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</si>
  <si>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</si>
  <si>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</si>
  <si>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</si>
  <si>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</si>
  <si>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</si>
  <si>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</si>
  <si>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</si>
  <si>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</si>
  <si>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</si>
  <si>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</si>
  <si>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</si>
  <si>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</si>
  <si>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</si>
  <si>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</si>
  <si>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</si>
  <si>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</si>
  <si>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</si>
  <si>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</si>
  <si>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</si>
  <si>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</si>
  <si>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</si>
  <si>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</si>
  <si>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</si>
  <si>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</si>
  <si>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</si>
  <si>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</si>
  <si>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</si>
  <si>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</si>
  <si>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</si>
  <si>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</si>
  <si>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</si>
  <si>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</si>
  <si>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</si>
  <si>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</si>
  <si>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</si>
  <si>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</si>
  <si>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</si>
  <si>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</si>
  <si>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</si>
  <si>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</si>
  <si>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</si>
  <si>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</si>
  <si>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</si>
  <si>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</si>
  <si>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</si>
  <si>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</si>
  <si>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</si>
  <si>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</si>
  <si>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</si>
  <si>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</si>
  <si>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</si>
  <si>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</si>
  <si>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</si>
  <si>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</si>
  <si>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</si>
  <si>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</si>
  <si>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</si>
  <si>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</si>
  <si>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</si>
  <si>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</si>
  <si>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</si>
  <si>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</si>
  <si>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</si>
  <si>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</si>
  <si>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</si>
  <si>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</si>
  <si>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</si>
  <si>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</si>
  <si>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</si>
  <si>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</si>
  <si>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</si>
  <si>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</si>
  <si>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</si>
  <si>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</si>
  <si>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</si>
  <si>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</si>
  <si>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</si>
  <si>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</si>
  <si>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</si>
  <si>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</si>
  <si>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</si>
  <si>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</si>
  <si>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</si>
  <si>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</si>
  <si>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</si>
  <si>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</si>
  <si>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</si>
  <si>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</si>
  <si>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</si>
  <si>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</si>
  <si>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</si>
  <si>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</si>
  <si>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</si>
  <si>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</si>
  <si>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</si>
  <si>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</si>
  <si>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</si>
  <si>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</si>
  <si>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</si>
  <si>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</si>
  <si>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</si>
  <si>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</si>
  <si>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</si>
  <si>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</si>
  <si>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</si>
  <si>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</si>
  <si>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</si>
  <si>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</si>
  <si>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</si>
  <si>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</si>
  <si>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</si>
  <si>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</si>
  <si>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</si>
  <si>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</si>
  <si>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</si>
  <si>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</si>
  <si>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</si>
  <si>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</si>
  <si>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</si>
  <si>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</si>
  <si>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</si>
  <si>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</si>
  <si>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</si>
  <si>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</si>
  <si>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</si>
  <si>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</si>
  <si>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</si>
  <si>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</si>
  <si>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</si>
  <si>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</si>
  <si>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</si>
  <si>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</si>
  <si>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</si>
  <si>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</si>
  <si>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</si>
  <si>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</si>
  <si>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</si>
  <si>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</si>
  <si>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</si>
  <si>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</si>
  <si>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</si>
  <si>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</si>
  <si>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</si>
  <si>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</si>
  <si>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</si>
  <si>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</si>
  <si>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</si>
  <si>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</si>
  <si>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</si>
  <si>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</si>
  <si>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</si>
  <si>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</si>
  <si>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</si>
  <si>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</si>
  <si>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</si>
  <si>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</si>
  <si>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</si>
  <si>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</si>
  <si>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</si>
  <si>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</si>
  <si>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</si>
  <si>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</si>
  <si>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</si>
  <si>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</si>
  <si>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</si>
  <si>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</si>
  <si>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</si>
  <si>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</si>
  <si>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</si>
  <si>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</si>
  <si>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</si>
  <si>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</si>
  <si>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</si>
  <si>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</si>
  <si>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</si>
  <si>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</si>
  <si>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</si>
  <si>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</si>
  <si>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</si>
  <si>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</si>
  <si>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</si>
  <si>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</si>
  <si>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</si>
  <si>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</si>
  <si>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</si>
  <si>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</si>
  <si>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</si>
  <si>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</si>
  <si>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</si>
  <si>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</si>
  <si>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</si>
  <si>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</si>
  <si>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</si>
  <si>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</si>
  <si>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</si>
  <si>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</si>
  <si>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</si>
  <si>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</si>
  <si>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</si>
  <si>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</si>
  <si>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</si>
  <si>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</si>
  <si>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</si>
  <si>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</si>
  <si>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</si>
  <si>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</si>
  <si>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</si>
  <si>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</si>
  <si>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</si>
  <si>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</si>
  <si>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</si>
  <si>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</si>
  <si>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</si>
  <si>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</si>
  <si>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</si>
  <si>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</si>
  <si>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</si>
  <si>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</si>
  <si>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</si>
  <si>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</si>
  <si>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</si>
  <si>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</si>
  <si>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</si>
  <si>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</si>
  <si>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</si>
  <si>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</si>
  <si>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</si>
  <si>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</si>
  <si>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</si>
  <si>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</si>
  <si>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</si>
  <si>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</si>
  <si>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</si>
  <si>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</si>
  <si>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</si>
  <si>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</si>
  <si>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</si>
  <si>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</si>
  <si>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</si>
  <si>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</si>
  <si>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</si>
  <si>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</si>
  <si>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</si>
  <si>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</si>
  <si>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</si>
  <si>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</si>
  <si>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</si>
  <si>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</si>
  <si>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</si>
  <si>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</si>
  <si>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</si>
  <si>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</si>
  <si>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</si>
  <si>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</si>
  <si>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</si>
  <si>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</si>
  <si>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</si>
  <si>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</si>
  <si>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</si>
  <si>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</si>
  <si>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</si>
  <si>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</si>
  <si>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</si>
  <si>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</si>
  <si>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</si>
  <si>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</si>
  <si>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</si>
  <si>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</si>
  <si>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</si>
  <si>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</si>
  <si>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</si>
  <si>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</si>
  <si>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</si>
  <si>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</si>
  <si>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</si>
  <si>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</si>
  <si>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</si>
  <si>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</si>
  <si>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</si>
  <si>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</si>
  <si>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</si>
  <si>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</si>
  <si>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</si>
  <si>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</si>
  <si>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</si>
  <si>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</si>
  <si>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</si>
  <si>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</si>
  <si>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</si>
  <si>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</si>
  <si>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</si>
  <si>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</si>
  <si>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</si>
  <si>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</si>
  <si>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</si>
  <si>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</si>
  <si>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</si>
  <si>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</si>
  <si>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</si>
  <si>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</si>
  <si>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</si>
  <si>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</si>
  <si>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</si>
  <si>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</si>
  <si>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</si>
  <si>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</si>
  <si>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</si>
  <si>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</si>
  <si>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</si>
  <si>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</si>
  <si>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</si>
  <si>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</si>
  <si>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</si>
  <si>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</si>
  <si>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</si>
  <si>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</si>
  <si>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</si>
  <si>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</si>
  <si>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</si>
  <si>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</si>
  <si>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</si>
  <si>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</si>
  <si>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</si>
  <si>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</si>
  <si>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</si>
  <si>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</si>
  <si>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</si>
  <si>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</si>
  <si>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</si>
  <si>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</si>
  <si>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</si>
  <si>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</si>
  <si>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</si>
  <si>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</si>
  <si>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</si>
  <si>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</si>
  <si>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</si>
  <si>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</si>
  <si>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</si>
  <si>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</si>
  <si>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</si>
  <si>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</si>
  <si>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</si>
  <si>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</si>
  <si>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</si>
  <si>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</si>
  <si>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</si>
  <si>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</si>
  <si>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</si>
  <si>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</si>
  <si>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</si>
  <si>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</si>
  <si>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</si>
  <si>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</si>
  <si>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</si>
  <si>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</si>
  <si>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</si>
  <si>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</si>
  <si>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</si>
  <si>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</si>
  <si>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</si>
  <si>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</si>
  <si>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</si>
  <si>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</si>
  <si>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</si>
  <si>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</si>
  <si>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</si>
  <si>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</si>
  <si>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</si>
  <si>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</si>
  <si>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</si>
  <si>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</si>
  <si>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</si>
  <si>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</si>
  <si>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</si>
  <si>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</si>
  <si>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</si>
  <si>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</si>
  <si>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</si>
  <si>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</si>
  <si>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</si>
  <si>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</si>
  <si>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</si>
  <si>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</si>
  <si>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</si>
  <si>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</si>
  <si>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</si>
  <si>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</si>
  <si>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</si>
  <si>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</si>
  <si>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</si>
  <si>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</si>
  <si>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</si>
  <si>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</si>
  <si>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</si>
  <si>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</si>
  <si>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</si>
  <si>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</si>
  <si>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</si>
  <si>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</si>
  <si>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</si>
  <si>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</si>
  <si>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</si>
  <si>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</si>
  <si>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</si>
  <si>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</si>
  <si>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</si>
  <si>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</si>
  <si>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</si>
  <si>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</si>
  <si>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</si>
  <si>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</si>
  <si>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</si>
  <si>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</si>
  <si>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</si>
  <si>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</si>
  <si>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</si>
  <si>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</si>
  <si>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</si>
  <si>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</si>
  <si>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</si>
  <si>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</si>
  <si>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</si>
  <si>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</si>
  <si>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</si>
  <si>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</si>
  <si>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</si>
  <si>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</si>
  <si>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</si>
  <si>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</si>
  <si>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</si>
  <si>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</si>
  <si>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</si>
  <si>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</si>
  <si>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</si>
  <si>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</si>
  <si>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</si>
  <si>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</si>
  <si>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</si>
  <si>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</si>
  <si>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</si>
  <si>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</si>
  <si>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</si>
  <si>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</si>
  <si>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</si>
  <si>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</si>
  <si>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</si>
  <si>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</si>
  <si>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</si>
  <si>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</si>
  <si>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</si>
  <si>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</si>
  <si>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</si>
  <si>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</si>
  <si>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</si>
  <si>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</si>
  <si>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</si>
  <si>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</si>
  <si>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</si>
  <si>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</si>
  <si>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</si>
  <si>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</si>
  <si>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</si>
  <si>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</si>
  <si>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</si>
  <si>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</si>
  <si>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</si>
  <si>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</si>
  <si>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</si>
  <si>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</si>
  <si>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</si>
  <si>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</si>
  <si>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</si>
  <si>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</si>
  <si>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</si>
  <si>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</si>
  <si>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</si>
  <si>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</si>
  <si>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</si>
  <si>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</si>
  <si>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</si>
  <si>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</si>
  <si>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</si>
  <si>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</si>
  <si>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</si>
  <si>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</si>
  <si>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</si>
  <si>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</si>
  <si>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</si>
  <si>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</si>
  <si>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</si>
  <si>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</si>
  <si>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</si>
  <si>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</si>
  <si>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</si>
  <si>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</si>
  <si>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</si>
  <si>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</si>
  <si>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</si>
  <si>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</si>
  <si>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</si>
  <si>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</si>
  <si>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</si>
  <si>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</si>
  <si>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</si>
  <si>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</si>
  <si>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</si>
  <si>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</si>
  <si>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</si>
  <si>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</si>
  <si>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</si>
  <si>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</si>
  <si>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</si>
  <si>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</si>
  <si>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</si>
  <si>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</si>
  <si>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</si>
  <si>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</si>
  <si>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</si>
  <si>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</si>
  <si>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</si>
  <si>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</si>
  <si>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</si>
  <si>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</si>
  <si>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</si>
  <si>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</si>
  <si>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</si>
  <si>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</si>
  <si>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</si>
  <si>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</si>
  <si>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</si>
  <si>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</si>
  <si>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</si>
  <si>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</si>
  <si>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</si>
  <si>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</si>
  <si>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</si>
  <si>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</si>
  <si>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</si>
  <si>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</si>
  <si>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</si>
  <si>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</si>
  <si>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</si>
  <si>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</si>
  <si>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</si>
  <si>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</si>
  <si>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</si>
  <si>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</si>
  <si>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</si>
  <si>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</si>
  <si>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</si>
  <si>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</si>
  <si>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</si>
  <si>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</si>
  <si>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</si>
  <si>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</si>
  <si>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</si>
  <si>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</si>
  <si>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</si>
  <si>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</si>
  <si>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</si>
  <si>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</si>
  <si>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</si>
  <si>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</si>
  <si>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</si>
  <si>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</si>
  <si>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</si>
  <si>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</si>
  <si>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</si>
  <si>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</si>
  <si>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</si>
  <si>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</si>
  <si>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</si>
  <si>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</si>
  <si>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</si>
  <si>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</si>
  <si>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</si>
  <si>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</si>
  <si>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</si>
  <si>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</si>
  <si>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</si>
  <si>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</si>
  <si>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</si>
  <si>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</si>
  <si>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</si>
  <si>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</si>
  <si>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</si>
  <si>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</si>
  <si>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</si>
  <si>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</si>
  <si>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</si>
  <si>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</si>
  <si>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</si>
  <si>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</si>
  <si>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</si>
  <si>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</si>
  <si>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</si>
  <si>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</si>
  <si>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</si>
  <si>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</si>
  <si>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</si>
  <si>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</si>
  <si>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</si>
  <si>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</si>
  <si>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</si>
  <si>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</si>
  <si>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</si>
  <si>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</si>
  <si>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</si>
  <si>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</si>
  <si>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</si>
  <si>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</si>
  <si>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</si>
  <si>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</si>
  <si>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</si>
  <si>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</si>
  <si>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</si>
  <si>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</si>
  <si>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</si>
  <si>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</si>
  <si>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</si>
  <si>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</si>
  <si>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</si>
  <si>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</si>
  <si>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</si>
  <si>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</si>
  <si>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</si>
  <si>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</si>
  <si>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</si>
  <si>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</si>
  <si>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</si>
  <si>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</si>
  <si>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</si>
  <si>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</si>
  <si>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</si>
  <si>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</si>
  <si>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</si>
  <si>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</si>
  <si>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</si>
  <si>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</si>
  <si>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</si>
  <si>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</si>
  <si>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</si>
  <si>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</si>
  <si>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</si>
  <si>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</si>
  <si>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</si>
  <si>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</si>
  <si>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</si>
  <si>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</si>
  <si>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</si>
  <si>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</si>
  <si>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</si>
  <si>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</si>
  <si>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</si>
  <si>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</si>
  <si>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</si>
  <si>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</si>
  <si>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</si>
  <si>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</si>
  <si>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</si>
  <si>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</si>
  <si>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</si>
  <si>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</si>
  <si>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</si>
  <si>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</si>
  <si>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</si>
  <si>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</si>
  <si>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</si>
  <si>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</si>
  <si>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</si>
  <si>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</si>
  <si>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</si>
  <si>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</si>
  <si>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</si>
  <si>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</si>
  <si>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</si>
  <si>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</si>
  <si>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</si>
  <si>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</si>
  <si>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</si>
  <si>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</si>
  <si>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</si>
  <si>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</si>
  <si>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</si>
  <si>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</si>
  <si>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</si>
  <si>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</si>
  <si>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</si>
  <si>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</si>
  <si>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</si>
  <si>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</si>
  <si>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</si>
  <si>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</si>
  <si>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</si>
  <si>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</si>
  <si>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</si>
  <si>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</si>
  <si>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</si>
  <si>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</si>
  <si>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</si>
  <si>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</si>
  <si>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</si>
  <si>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</si>
  <si>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</si>
  <si>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</si>
  <si>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</si>
  <si>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</si>
  <si>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</si>
  <si>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</si>
  <si>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</si>
  <si>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</si>
  <si>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</si>
  <si>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</si>
  <si>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</si>
  <si>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</si>
  <si>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</si>
  <si>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</si>
  <si>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</si>
  <si>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</si>
  <si>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</si>
  <si>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</si>
  <si>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</si>
  <si>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</si>
  <si>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</si>
  <si>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</si>
  <si>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</si>
  <si>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</si>
  <si>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</si>
  <si>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</si>
  <si>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</si>
  <si>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</si>
  <si>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</si>
  <si>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</si>
  <si>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</si>
  <si>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</si>
  <si>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</si>
  <si>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</si>
  <si>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</si>
  <si>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</si>
  <si>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</si>
  <si>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</si>
  <si>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</si>
  <si>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</si>
  <si>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</si>
  <si>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</si>
  <si>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</si>
  <si>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</si>
  <si>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</si>
  <si>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</si>
  <si>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</si>
  <si>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</si>
  <si>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</si>
  <si>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</si>
  <si>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</si>
  <si>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</si>
  <si>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</si>
  <si>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</si>
  <si>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</si>
  <si>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</si>
  <si>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</si>
  <si>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</si>
  <si>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</si>
  <si>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</si>
  <si>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</si>
  <si>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</si>
  <si>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</si>
  <si>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</si>
  <si>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</si>
  <si>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</si>
  <si>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</si>
  <si>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</si>
  <si>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</si>
  <si>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</si>
  <si>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</si>
  <si>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</si>
  <si>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</si>
  <si>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</si>
  <si>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</si>
  <si>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</si>
  <si>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</si>
  <si>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</si>
  <si>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</si>
  <si>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</si>
  <si>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</si>
  <si>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</si>
  <si>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</si>
  <si>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</si>
  <si>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</si>
  <si>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</si>
  <si>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</si>
  <si>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</si>
  <si>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</si>
  <si>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</si>
  <si>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</si>
  <si>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</si>
  <si>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</si>
  <si>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</si>
  <si>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</si>
  <si>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</si>
  <si>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</si>
  <si>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</si>
  <si>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</si>
  <si>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</si>
  <si>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</si>
  <si>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</si>
  <si>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</si>
  <si>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</si>
  <si>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</si>
  <si>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</si>
  <si>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</si>
  <si>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</si>
  <si>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</si>
  <si>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</si>
  <si>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</si>
  <si>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</si>
  <si>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</si>
  <si>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</si>
  <si>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</si>
  <si>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</si>
  <si>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</si>
  <si>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</si>
  <si>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</si>
  <si>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</si>
  <si>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</si>
  <si>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</si>
  <si>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</si>
  <si>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</si>
  <si>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</si>
  <si>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</si>
  <si>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</si>
  <si>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</si>
  <si>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</si>
  <si>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</si>
  <si>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</si>
  <si>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</si>
  <si>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</si>
  <si>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</si>
  <si>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</si>
  <si>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</si>
  <si>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</si>
  <si>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</si>
  <si>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</si>
  <si>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</si>
  <si>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</si>
  <si>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</si>
  <si>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</si>
  <si>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</si>
  <si>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</si>
  <si>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</si>
  <si>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</si>
  <si>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</si>
  <si>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</si>
  <si>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</si>
  <si>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</si>
  <si>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</si>
  <si>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</si>
  <si>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</si>
  <si>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</si>
  <si>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</si>
  <si>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</si>
  <si>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</si>
  <si>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</si>
  <si>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</si>
  <si>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</si>
  <si>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</si>
  <si>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</si>
  <si>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</si>
  <si>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</si>
  <si>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</si>
  <si>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</si>
  <si>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</si>
  <si>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</si>
  <si>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</si>
  <si>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</si>
  <si>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</si>
  <si>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</si>
  <si>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</si>
  <si>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</si>
  <si>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</si>
  <si>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</si>
  <si>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</si>
  <si>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</si>
  <si>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</si>
  <si>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</si>
  <si>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</si>
  <si>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</si>
  <si>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</si>
  <si>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</si>
  <si>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</si>
  <si>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</si>
  <si>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</si>
  <si>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</si>
  <si>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</si>
  <si>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</si>
  <si>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</si>
  <si>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</si>
  <si>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</si>
  <si>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</si>
  <si>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</si>
  <si>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</si>
  <si>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</si>
  <si>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</si>
  <si>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</si>
  <si>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</si>
  <si>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</si>
  <si>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</si>
  <si>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</si>
  <si>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</si>
  <si>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</si>
  <si>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</si>
  <si>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</si>
  <si>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</si>
  <si>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</si>
  <si>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</si>
  <si>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</si>
  <si>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</si>
  <si>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</si>
  <si>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</si>
  <si>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</si>
  <si>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</si>
  <si>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</si>
  <si>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</si>
  <si>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</si>
  <si>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</si>
  <si>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</si>
  <si>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</si>
  <si>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</si>
  <si>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</si>
  <si>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</si>
  <si>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</si>
  <si>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</si>
  <si>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</si>
  <si>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</si>
  <si>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</si>
  <si>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</si>
  <si>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</si>
  <si>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</si>
  <si>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</si>
  <si>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</si>
  <si>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</si>
  <si>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</si>
  <si>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</si>
  <si>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</si>
  <si>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</si>
  <si>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</si>
  <si>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</si>
  <si>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</si>
  <si>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</si>
  <si>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</si>
  <si>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</si>
  <si>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</si>
  <si>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</si>
  <si>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</si>
  <si>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</si>
  <si>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</si>
  <si>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</si>
  <si>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</si>
  <si>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</si>
  <si>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</si>
  <si>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</si>
  <si>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</si>
  <si>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</si>
  <si>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</si>
  <si>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</si>
  <si>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</si>
  <si>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</si>
  <si>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</si>
  <si>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</si>
  <si>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</si>
  <si>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</si>
  <si>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</si>
  <si>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</si>
  <si>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</si>
  <si>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</si>
  <si>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</si>
  <si>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</si>
  <si>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</si>
  <si>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</si>
  <si>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</si>
  <si>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</si>
  <si>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</si>
  <si>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</si>
  <si>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</si>
  <si>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</si>
  <si>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</si>
  <si>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</si>
  <si>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</si>
  <si>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</si>
  <si>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</si>
  <si>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</si>
  <si>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</si>
  <si>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</si>
  <si>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</si>
  <si>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</si>
  <si>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</si>
  <si>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</si>
  <si>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</si>
  <si>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</si>
  <si>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</si>
  <si>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</si>
  <si>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</si>
  <si>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</si>
  <si>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</si>
  <si>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</si>
  <si>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</si>
  <si>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</si>
  <si>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</si>
  <si>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</si>
  <si>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</si>
  <si>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</si>
  <si>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</si>
  <si>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</si>
  <si>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</si>
  <si>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</si>
  <si>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</si>
  <si>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</si>
  <si>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</si>
  <si>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</si>
  <si>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</si>
  <si>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</si>
  <si>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</si>
  <si>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</si>
  <si>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</si>
  <si>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</si>
  <si>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</si>
  <si>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</si>
  <si>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</si>
  <si>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</si>
  <si>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</si>
  <si>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</si>
  <si>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</si>
  <si>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</si>
  <si>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</si>
  <si>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</si>
  <si>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</si>
  <si>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</si>
  <si>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</si>
  <si>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</si>
  <si>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</si>
  <si>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</si>
  <si>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</si>
  <si>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</si>
  <si>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</si>
  <si>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</si>
  <si>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</si>
  <si>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</si>
  <si>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</si>
  <si>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</si>
  <si>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</si>
  <si>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</si>
  <si>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</si>
  <si>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</si>
  <si>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</si>
  <si>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</si>
  <si>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</si>
  <si>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</si>
  <si>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</si>
  <si>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</si>
  <si>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</si>
  <si>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</si>
  <si>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</si>
  <si>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</si>
  <si>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</si>
  <si>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</si>
  <si>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</si>
  <si>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</si>
  <si>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</si>
  <si>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</si>
  <si>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</si>
  <si>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</si>
  <si>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</si>
  <si>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</si>
  <si>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</si>
  <si>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</si>
  <si>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</si>
  <si>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</si>
  <si>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</si>
  <si>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</si>
  <si>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</si>
  <si>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</si>
  <si>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</si>
  <si>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</si>
  <si>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</si>
  <si>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</si>
  <si>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</si>
  <si>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</si>
  <si>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</si>
  <si>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</si>
  <si>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</si>
  <si>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</si>
  <si>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</si>
  <si>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</si>
  <si>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</si>
  <si>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</si>
  <si>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</si>
  <si>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</si>
  <si>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</si>
  <si>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</si>
  <si>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</si>
  <si>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</si>
  <si>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</si>
  <si>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</si>
  <si>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</si>
  <si>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</si>
  <si>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</si>
  <si>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</si>
  <si>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</si>
  <si>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</si>
  <si>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</si>
  <si>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</si>
  <si>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</si>
  <si>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</si>
  <si>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</si>
  <si>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</si>
  <si>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</si>
  <si>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</si>
  <si>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</si>
  <si>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</si>
  <si>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</si>
  <si>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</si>
  <si>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</si>
  <si>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</si>
  <si>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</si>
  <si>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</si>
  <si>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</si>
  <si>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</si>
  <si>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</si>
  <si>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</si>
  <si>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</si>
  <si>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</si>
  <si>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</si>
  <si>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</si>
  <si>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</si>
  <si>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</si>
  <si>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</si>
  <si>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</si>
  <si>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</si>
  <si>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</si>
  <si>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</si>
  <si>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</si>
  <si>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</si>
  <si>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</si>
  <si>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</si>
  <si>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</si>
  <si>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</si>
  <si>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</si>
  <si>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</si>
  <si>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</si>
  <si>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</si>
  <si>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</si>
  <si>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</si>
  <si>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</si>
  <si>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</si>
  <si>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</si>
  <si>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</si>
  <si>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</si>
  <si>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</si>
  <si>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</si>
  <si>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</si>
  <si>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</si>
  <si>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</si>
  <si>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</si>
  <si>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</si>
  <si>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</si>
  <si>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</si>
  <si>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</si>
  <si>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</si>
  <si>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</si>
  <si>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</si>
  <si>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</si>
  <si>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</si>
  <si>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</si>
  <si>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</si>
  <si>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</si>
  <si>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</si>
  <si>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</si>
  <si>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</si>
  <si>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</si>
  <si>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</si>
  <si>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</si>
  <si>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</si>
  <si>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</si>
  <si>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</si>
  <si>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</si>
  <si>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</si>
  <si>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</si>
  <si>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</si>
  <si>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</si>
  <si>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</si>
  <si>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</si>
  <si>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</si>
  <si>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</si>
  <si>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</si>
  <si>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</si>
  <si>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</si>
  <si>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</si>
  <si>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</si>
  <si>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</si>
  <si>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</si>
  <si>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</si>
  <si>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</si>
  <si>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</si>
  <si>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</si>
  <si>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</si>
  <si>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</si>
  <si>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</si>
  <si>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</si>
  <si>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</si>
  <si>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</si>
  <si>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</si>
  <si>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</si>
  <si>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</si>
  <si>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</si>
  <si>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</si>
  <si>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</si>
  <si>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</si>
  <si>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</si>
  <si>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</si>
  <si>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</si>
  <si>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</si>
  <si>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</si>
  <si>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</si>
  <si>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</si>
  <si>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</si>
  <si>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</si>
  <si>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</si>
  <si>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</si>
  <si>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</si>
  <si>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</si>
  <si>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</si>
  <si>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</si>
  <si>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</si>
  <si>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</si>
  <si>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</si>
  <si>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</si>
  <si>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</si>
  <si>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</si>
  <si>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</si>
  <si>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</si>
  <si>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</si>
  <si>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</si>
  <si>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</si>
  <si>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</si>
  <si>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</si>
  <si>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</si>
  <si>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</si>
  <si>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</si>
  <si>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</si>
  <si>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</si>
  <si>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</si>
  <si>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</si>
  <si>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</si>
  <si>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</si>
  <si>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</si>
  <si>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</si>
  <si>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</si>
  <si>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</si>
  <si>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</si>
  <si>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</si>
  <si>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</si>
  <si>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</si>
  <si>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</si>
  <si>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</si>
  <si>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</si>
  <si>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</si>
  <si>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</si>
  <si>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</si>
  <si>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</si>
  <si>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</si>
  <si>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</si>
  <si>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</si>
  <si>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</si>
  <si>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</si>
  <si>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</si>
  <si>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</si>
  <si>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</si>
  <si>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</si>
  <si>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</si>
  <si>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</si>
  <si>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</si>
  <si>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</si>
  <si>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</si>
  <si>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</si>
  <si>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</si>
  <si>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</si>
  <si>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</si>
  <si>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</si>
  <si>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</si>
  <si>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</si>
  <si>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</si>
  <si>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</si>
  <si>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</si>
  <si>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</si>
  <si>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</si>
  <si>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</si>
  <si>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</si>
  <si>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</si>
  <si>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</si>
  <si>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</si>
  <si>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</si>
  <si>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</si>
  <si>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</si>
  <si>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</si>
  <si>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</si>
  <si>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</si>
  <si>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</si>
  <si>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</si>
  <si>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</si>
  <si>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</si>
  <si>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</si>
  <si>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</si>
  <si>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</si>
  <si>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</si>
  <si>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</si>
  <si>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</si>
  <si>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</si>
  <si>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</si>
  <si>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</si>
  <si>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</si>
  <si>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</si>
  <si>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</si>
  <si>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</si>
  <si>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</si>
  <si>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</si>
  <si>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</si>
  <si>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</si>
  <si>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</si>
  <si>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</si>
  <si>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</si>
  <si>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</si>
  <si>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</si>
  <si>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</si>
  <si>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</si>
  <si>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</si>
  <si>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</si>
  <si>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</si>
  <si>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</si>
  <si>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</si>
  <si>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</si>
  <si>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</si>
  <si>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</si>
  <si>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</si>
  <si>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</si>
  <si>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</si>
  <si>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</si>
  <si>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</si>
  <si>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</si>
  <si>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</si>
  <si>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</si>
  <si>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</si>
  <si>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</si>
  <si>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</si>
  <si>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</si>
  <si>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</si>
  <si>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</si>
  <si>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</si>
  <si>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</si>
  <si>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</si>
  <si>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</si>
  <si>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</si>
  <si>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</si>
  <si>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</si>
  <si>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</si>
  <si>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</si>
  <si>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</si>
  <si>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</si>
  <si>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</si>
  <si>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</si>
  <si>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</si>
  <si>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</si>
  <si>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</si>
  <si>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</si>
  <si>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</si>
  <si>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</si>
  <si>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</si>
  <si>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</si>
  <si>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</si>
  <si>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</si>
  <si>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</si>
  <si>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</si>
  <si>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</si>
  <si>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</si>
  <si>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</si>
  <si>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</si>
  <si>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</si>
  <si>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</si>
  <si>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</si>
  <si>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</si>
  <si>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</si>
  <si>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</si>
  <si>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</si>
  <si>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</si>
  <si>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</si>
  <si>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</si>
  <si>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</si>
  <si>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</si>
  <si>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</si>
  <si>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</si>
  <si>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</si>
  <si>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</si>
  <si>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</si>
  <si>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</si>
  <si>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</si>
  <si>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</si>
  <si>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</si>
  <si>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</si>
  <si>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</si>
  <si>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</si>
  <si>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</si>
  <si>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</si>
  <si>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</si>
  <si>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</si>
  <si>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</si>
  <si>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</si>
  <si>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</si>
  <si>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</si>
  <si>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</si>
  <si>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</si>
  <si>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</si>
  <si>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</si>
  <si>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</si>
  <si>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</si>
  <si>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</si>
  <si>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</si>
  <si>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</si>
  <si>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</si>
  <si>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</si>
  <si>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</si>
  <si>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</si>
  <si>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</si>
  <si>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</si>
  <si>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</si>
  <si>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</si>
  <si>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</si>
  <si>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</si>
  <si>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</si>
  <si>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</si>
  <si>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</si>
  <si>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</si>
  <si>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</si>
  <si>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</si>
  <si>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</si>
  <si>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</si>
  <si>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</si>
  <si>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</si>
  <si>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</si>
  <si>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</si>
  <si>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</si>
  <si>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</si>
  <si>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</si>
  <si>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</si>
  <si>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</si>
  <si>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</si>
  <si>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</si>
  <si>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</si>
  <si>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</si>
  <si>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</si>
  <si>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</si>
  <si>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</si>
  <si>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</si>
  <si>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</si>
  <si>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</si>
  <si>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</si>
  <si>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</si>
  <si>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</si>
  <si>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</si>
  <si>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</si>
  <si>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</si>
  <si>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</si>
  <si>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</si>
  <si>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</si>
  <si>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</si>
  <si>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</si>
  <si>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</si>
  <si>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</si>
  <si>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</si>
  <si>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</si>
  <si>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</si>
  <si>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</si>
  <si>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</si>
  <si>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</si>
  <si>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</si>
  <si>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</si>
  <si>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</si>
  <si>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</si>
  <si>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</si>
  <si>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</si>
  <si>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</si>
  <si>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</si>
  <si>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</si>
  <si>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</si>
  <si>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</si>
  <si>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</si>
  <si>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</si>
  <si>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</si>
  <si>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</si>
  <si>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</si>
  <si>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</si>
  <si>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</si>
  <si>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</si>
  <si>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</si>
  <si>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</si>
  <si>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</si>
  <si>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</si>
  <si>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</si>
  <si>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</si>
  <si>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</si>
  <si>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</si>
  <si>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</si>
  <si>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</si>
  <si>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</si>
  <si>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</si>
  <si>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</si>
  <si>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</si>
  <si>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</si>
  <si>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</si>
  <si>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</si>
  <si>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</si>
  <si>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</si>
  <si>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</si>
  <si>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</si>
  <si>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</si>
  <si>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</si>
  <si>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</si>
  <si>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</si>
  <si>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</si>
  <si>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</si>
  <si>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</si>
  <si>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</si>
  <si>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</si>
  <si>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</si>
  <si>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</si>
  <si>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</si>
  <si>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</si>
  <si>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</si>
  <si>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</si>
  <si>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</si>
  <si>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</si>
  <si>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</si>
  <si>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</si>
  <si>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</si>
  <si>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</si>
  <si>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</si>
  <si>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</si>
  <si>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</si>
  <si>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</si>
  <si>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</si>
  <si>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</si>
  <si>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</si>
  <si>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</si>
  <si>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</si>
  <si>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</si>
  <si>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</si>
  <si>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</si>
  <si>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</si>
  <si>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</si>
  <si>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</si>
  <si>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</si>
  <si>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</si>
  <si>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</si>
  <si>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</si>
  <si>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</si>
  <si>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</si>
  <si>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</si>
  <si>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</si>
  <si>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</si>
  <si>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</si>
  <si>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</si>
  <si>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</si>
  <si>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</si>
  <si>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</si>
  <si>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</si>
  <si>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</si>
  <si>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</si>
  <si>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</si>
  <si>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</si>
  <si>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</si>
  <si>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</si>
  <si>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</si>
  <si>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</si>
  <si>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</si>
  <si>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</si>
  <si>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</si>
  <si>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</si>
  <si>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</si>
  <si>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</si>
  <si>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</si>
  <si>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</si>
  <si>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</si>
  <si>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</si>
  <si>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</si>
  <si>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</si>
  <si>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</si>
  <si>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</si>
  <si>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</si>
  <si>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</si>
  <si>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</si>
  <si>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</si>
  <si>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</si>
  <si>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</si>
  <si>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</si>
  <si>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</si>
  <si>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</si>
  <si>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</si>
  <si>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</si>
  <si>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</si>
  <si>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</si>
  <si>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</si>
  <si>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</si>
  <si>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</si>
  <si>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</si>
  <si>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</si>
  <si>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</si>
  <si>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</si>
  <si>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</si>
  <si>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</si>
  <si>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</si>
  <si>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</si>
  <si>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</si>
  <si>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</si>
  <si>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</si>
  <si>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</si>
  <si>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</si>
  <si>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</si>
  <si>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</si>
  <si>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</si>
  <si>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</si>
  <si>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</si>
  <si>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</si>
  <si>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</si>
  <si>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</si>
  <si>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</si>
  <si>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</si>
  <si>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</si>
  <si>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</si>
  <si>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</si>
  <si>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</si>
  <si>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</si>
  <si>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</si>
  <si>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</si>
  <si>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</si>
  <si>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</si>
  <si>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</si>
  <si>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</si>
  <si>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</si>
  <si>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</si>
  <si>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</si>
  <si>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</si>
  <si>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</si>
  <si>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</si>
  <si>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</si>
  <si>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</si>
  <si>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</si>
  <si>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</si>
  <si>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</si>
  <si>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</si>
  <si>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</si>
  <si>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</si>
  <si>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</si>
  <si>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</si>
  <si>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</si>
  <si>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</si>
  <si>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</si>
  <si>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</si>
  <si>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</si>
  <si>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</si>
  <si>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</si>
  <si>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</si>
  <si>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</si>
  <si>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</si>
  <si>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</si>
  <si>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</si>
  <si>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</si>
  <si>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</si>
  <si>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</si>
  <si>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</si>
  <si>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</si>
  <si>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</si>
  <si>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</si>
  <si>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</si>
  <si>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</si>
  <si>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</si>
  <si>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</si>
  <si>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</si>
  <si>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</si>
  <si>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</si>
  <si>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</si>
  <si>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</si>
  <si>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</si>
  <si>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</si>
  <si>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</si>
  <si>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</si>
  <si>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</si>
  <si>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</si>
  <si>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</si>
  <si>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</si>
  <si>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</si>
  <si>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</si>
  <si>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</si>
  <si>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</si>
  <si>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</si>
  <si>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</si>
  <si>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</si>
  <si>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</si>
  <si>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</si>
  <si>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</si>
  <si>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</si>
  <si>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</si>
  <si>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</si>
  <si>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</si>
  <si>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</si>
  <si>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</si>
  <si>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</si>
  <si>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</si>
  <si>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</si>
  <si>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</si>
  <si>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</si>
  <si>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</si>
  <si>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</si>
  <si>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</si>
  <si>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</si>
  <si>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</si>
  <si>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</si>
  <si>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</si>
  <si>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</si>
  <si>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</si>
  <si>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</si>
  <si>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</si>
  <si>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</si>
  <si>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</si>
  <si>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</si>
  <si>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</si>
  <si>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</si>
  <si>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</si>
  <si>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</si>
  <si>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</si>
  <si>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</si>
  <si>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</si>
  <si>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</si>
  <si>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</si>
  <si>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</si>
  <si>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</si>
  <si>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</si>
  <si>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</si>
  <si>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</si>
  <si>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</si>
  <si>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</si>
  <si>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</si>
  <si>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</si>
  <si>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</si>
  <si>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</si>
  <si>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</si>
  <si>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</si>
  <si>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</si>
  <si>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</si>
  <si>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</si>
  <si>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</si>
  <si>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</si>
  <si>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</si>
  <si>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</si>
  <si>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</si>
  <si>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</si>
  <si>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</si>
  <si>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</si>
  <si>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</si>
  <si>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</si>
  <si>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</si>
  <si>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</si>
  <si>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</si>
  <si>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</si>
  <si>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</si>
  <si>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</si>
  <si>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</si>
  <si>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</si>
  <si>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</si>
  <si>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</si>
  <si>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</si>
  <si>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</si>
  <si>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</si>
  <si>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</si>
  <si>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</si>
  <si>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</si>
  <si>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</si>
  <si>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</si>
  <si>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</si>
  <si>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</si>
  <si>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</si>
  <si>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</si>
  <si>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</si>
  <si>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</si>
  <si>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</si>
  <si>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</si>
  <si>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</si>
  <si>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</si>
  <si>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</si>
  <si>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</si>
  <si>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</si>
  <si>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</si>
  <si>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</si>
  <si>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</si>
  <si>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</si>
  <si>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</si>
  <si>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</si>
  <si>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</si>
  <si>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</si>
  <si>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</si>
  <si>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</si>
  <si>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</si>
  <si>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</si>
  <si>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</si>
  <si>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</si>
  <si>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</si>
  <si>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</si>
  <si>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</si>
  <si>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</si>
  <si>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</si>
  <si>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</si>
  <si>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</si>
  <si>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</si>
  <si>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</si>
  <si>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</si>
  <si>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</si>
  <si>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</si>
  <si>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</si>
  <si>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</si>
  <si>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</si>
  <si>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</si>
  <si>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</si>
  <si>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</si>
  <si>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</si>
  <si>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</si>
  <si>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</si>
  <si>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</si>
  <si>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</si>
  <si>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</si>
  <si>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</si>
  <si>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</si>
  <si>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</si>
  <si>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</si>
  <si>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</si>
  <si>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</si>
  <si>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</si>
  <si>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</si>
  <si>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</si>
  <si>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</si>
  <si>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</si>
  <si>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</si>
  <si>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</si>
  <si>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</si>
  <si>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</si>
  <si>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</si>
  <si>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</si>
  <si>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</si>
  <si>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</si>
  <si>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</si>
  <si>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</si>
  <si>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</si>
  <si>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</si>
  <si>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</si>
  <si>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</si>
  <si>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</si>
  <si>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</si>
  <si>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</si>
  <si>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</si>
  <si>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</si>
  <si>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</si>
  <si>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</si>
  <si>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</si>
  <si>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</si>
  <si>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</si>
  <si>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</si>
  <si>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</si>
  <si>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</si>
  <si>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</si>
  <si>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</si>
  <si>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</si>
  <si>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</si>
  <si>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</si>
  <si>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</si>
  <si>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</si>
  <si>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</si>
  <si>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</si>
  <si>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</si>
  <si>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</si>
  <si>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</si>
  <si>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</si>
  <si>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</si>
  <si>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</si>
  <si>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</si>
  <si>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</si>
  <si>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</si>
  <si>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</si>
  <si>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</si>
  <si>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</si>
  <si>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</si>
  <si>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</si>
  <si>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</si>
  <si>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</si>
  <si>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</si>
  <si>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</si>
  <si>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</si>
  <si>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</si>
  <si>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</si>
  <si>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</si>
  <si>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</si>
  <si>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</si>
  <si>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</si>
  <si>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</si>
  <si>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</si>
  <si>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</si>
  <si>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</si>
  <si>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</si>
  <si>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</si>
  <si>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</si>
  <si>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</si>
  <si>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</si>
  <si>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</si>
  <si>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</si>
  <si>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</si>
  <si>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</si>
  <si>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</si>
  <si>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</si>
  <si>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</si>
  <si>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</si>
  <si>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</si>
  <si>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</si>
  <si>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</si>
  <si>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</si>
  <si>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</si>
  <si>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</si>
  <si>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</si>
  <si>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</si>
  <si>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</si>
  <si>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</si>
  <si>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</si>
  <si>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</si>
  <si>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</si>
  <si>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</si>
  <si>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</si>
  <si>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</si>
  <si>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</si>
  <si>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</si>
  <si>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</si>
  <si>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</si>
  <si>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</si>
  <si>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</si>
  <si>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</si>
  <si>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</si>
  <si>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</si>
  <si>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</si>
  <si>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</si>
  <si>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</si>
  <si>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</si>
  <si>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</si>
  <si>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</si>
  <si>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</si>
  <si>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</si>
  <si>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</si>
  <si>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</si>
  <si>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</si>
  <si>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</si>
  <si>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</si>
  <si>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</si>
  <si>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</si>
  <si>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</si>
  <si>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</si>
  <si>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</si>
  <si>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</si>
  <si>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</si>
  <si>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</si>
  <si>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</si>
  <si>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</si>
  <si>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</si>
  <si>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</si>
  <si>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</si>
  <si>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</si>
  <si>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</si>
  <si>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</si>
  <si>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</si>
  <si>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</si>
  <si>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</si>
  <si>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</si>
  <si>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</si>
  <si>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</si>
  <si>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</si>
  <si>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</si>
  <si>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</si>
  <si>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</si>
  <si>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</si>
  <si>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</si>
  <si>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</si>
  <si>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</si>
  <si>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</si>
  <si>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</si>
  <si>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</si>
  <si>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</si>
  <si>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</si>
  <si>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</si>
  <si>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</si>
  <si>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</si>
  <si>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</si>
  <si>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</si>
  <si>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</si>
  <si>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</si>
  <si>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</si>
  <si>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</si>
  <si>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</si>
  <si>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</si>
  <si>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</si>
  <si>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</si>
  <si>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</si>
  <si>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</si>
  <si>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</si>
  <si>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</si>
  <si>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</si>
  <si>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</si>
  <si>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</si>
  <si>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</si>
  <si>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</si>
  <si>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</si>
  <si>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</si>
  <si>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</si>
  <si>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</si>
  <si>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</si>
  <si>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</si>
  <si>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</si>
  <si>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</si>
  <si>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</si>
  <si>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</si>
  <si>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</si>
  <si>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</si>
  <si>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</si>
  <si>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</si>
  <si>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</si>
  <si>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</si>
  <si>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</si>
  <si>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</si>
  <si>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</si>
  <si>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</si>
  <si>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</si>
  <si>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</si>
  <si>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</si>
  <si>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</si>
  <si>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</si>
  <si>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</si>
  <si>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</si>
  <si>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</si>
  <si>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</si>
  <si>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</si>
  <si>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</si>
  <si>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</si>
  <si>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</si>
  <si>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</si>
  <si>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</si>
  <si>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</si>
  <si>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</si>
  <si>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</si>
  <si>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</si>
  <si>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</si>
  <si>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</si>
  <si>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</si>
  <si>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</si>
  <si>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</si>
  <si>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</si>
  <si>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</si>
  <si>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</si>
  <si>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</si>
  <si>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</si>
  <si>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</si>
  <si>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</si>
  <si>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</si>
  <si>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</si>
  <si>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</si>
  <si>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</si>
  <si>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</si>
  <si>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</si>
  <si>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</si>
  <si>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</si>
  <si>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</si>
  <si>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</si>
  <si>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</si>
  <si>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</si>
  <si>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</si>
  <si>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</si>
  <si>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</si>
  <si>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</si>
  <si>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</si>
  <si>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</si>
  <si>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</si>
  <si>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</si>
  <si>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</si>
  <si>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</si>
  <si>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</si>
  <si>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</si>
  <si>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</si>
  <si>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</si>
  <si>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</si>
  <si>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</si>
  <si>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</si>
  <si>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</si>
  <si>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</si>
  <si>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</si>
  <si>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</si>
  <si>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</si>
  <si>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</si>
  <si>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</si>
  <si>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</si>
  <si>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</si>
  <si>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</si>
  <si>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</si>
  <si>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</si>
  <si>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</si>
  <si>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</si>
  <si>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</si>
  <si>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</si>
  <si>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</si>
  <si>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</si>
  <si>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</si>
  <si>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</si>
  <si>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</si>
  <si>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</si>
  <si>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</si>
  <si>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</si>
  <si>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</si>
  <si>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</si>
  <si>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</si>
  <si>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</si>
  <si>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</si>
  <si>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</si>
  <si>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</si>
  <si>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</si>
  <si>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</si>
  <si>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</si>
  <si>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</si>
  <si>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</si>
  <si>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</si>
  <si>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</si>
  <si>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</si>
  <si>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</si>
  <si>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</si>
  <si>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</si>
  <si>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</si>
  <si>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</si>
  <si>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</si>
  <si>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</si>
  <si>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</si>
  <si>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</si>
  <si>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</si>
  <si>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</si>
  <si>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</si>
  <si>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</si>
  <si>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</si>
  <si>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</si>
  <si>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</si>
  <si>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</si>
  <si>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</si>
  <si>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</si>
  <si>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</si>
  <si>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</si>
  <si>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</si>
  <si>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</si>
  <si>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</si>
  <si>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</si>
  <si>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</si>
  <si>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</si>
  <si>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</si>
  <si>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</si>
  <si>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</si>
  <si>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</si>
  <si>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</si>
  <si>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</si>
  <si>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</si>
  <si>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</si>
  <si>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</si>
  <si>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</si>
  <si>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</si>
  <si>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</si>
  <si>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</si>
  <si>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</si>
  <si>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</si>
  <si>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</si>
  <si>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</si>
  <si>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</si>
  <si>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</si>
  <si>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</si>
  <si>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</si>
  <si>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</si>
  <si>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</si>
  <si>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</si>
  <si>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</si>
  <si>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</si>
  <si>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</si>
  <si>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</si>
  <si>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</si>
  <si>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</si>
  <si>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</si>
  <si>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</si>
  <si>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</si>
  <si>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</si>
  <si>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</si>
  <si>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</si>
  <si>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</si>
  <si>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</si>
  <si>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</si>
  <si>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</si>
  <si>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</si>
  <si>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</si>
  <si>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</si>
  <si>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</si>
  <si>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</si>
  <si>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</si>
  <si>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</si>
  <si>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</si>
  <si>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</si>
  <si>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</si>
  <si>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</si>
  <si>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</si>
  <si>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</si>
  <si>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</si>
  <si>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</si>
  <si>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</si>
  <si>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</si>
  <si>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</si>
  <si>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</si>
  <si>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</si>
  <si>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</si>
  <si>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</si>
  <si>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</si>
  <si>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</si>
  <si>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</si>
  <si>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</si>
  <si>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</si>
  <si>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</si>
  <si>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</si>
  <si>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</si>
  <si>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</si>
  <si>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</si>
  <si>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</si>
  <si>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</si>
  <si>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</si>
  <si>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</si>
  <si>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</si>
  <si>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</si>
  <si>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</si>
  <si>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</si>
  <si>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</si>
  <si>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</si>
  <si>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</si>
  <si>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</si>
  <si>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</si>
  <si>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</si>
  <si>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</si>
  <si>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</si>
  <si>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</si>
  <si>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</si>
  <si>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</si>
  <si>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</si>
  <si>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</si>
  <si>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</si>
  <si>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</si>
  <si>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</si>
  <si>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</si>
  <si>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</si>
  <si>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</si>
  <si>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</si>
  <si>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</si>
  <si>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</si>
  <si>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</si>
  <si>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</si>
  <si>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</si>
  <si>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</si>
  <si>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</si>
  <si>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</si>
  <si>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</si>
  <si>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</si>
  <si>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</si>
  <si>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</si>
  <si>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</si>
  <si>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</si>
  <si>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</si>
  <si>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</si>
  <si>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</si>
  <si>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</si>
  <si>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</si>
  <si>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</si>
  <si>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</si>
  <si>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</si>
  <si>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</si>
  <si>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</si>
  <si>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</si>
  <si>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</si>
  <si>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</si>
  <si>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</si>
  <si>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</si>
  <si>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</si>
  <si>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</si>
  <si>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</si>
  <si>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</si>
  <si>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</si>
  <si>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</si>
  <si>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</si>
  <si>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</si>
  <si>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</si>
  <si>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</si>
  <si>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</si>
  <si>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</si>
  <si>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</si>
  <si>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</si>
  <si>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</si>
  <si>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</si>
  <si>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</si>
  <si>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</si>
  <si>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</si>
  <si>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</si>
  <si>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</si>
  <si>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</si>
  <si>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</si>
  <si>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</si>
  <si>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</si>
  <si>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</si>
  <si>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</si>
  <si>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</si>
  <si>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</si>
  <si>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</si>
  <si>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</si>
  <si>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</si>
  <si>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</si>
  <si>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</si>
  <si>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</si>
  <si>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</si>
  <si>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</si>
  <si>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</si>
  <si>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</si>
  <si>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</si>
  <si>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</si>
  <si>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</si>
  <si>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</si>
  <si>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</si>
  <si>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</si>
  <si>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</si>
  <si>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</si>
  <si>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</si>
  <si>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</si>
  <si>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</si>
  <si>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</si>
  <si>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</si>
  <si>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</si>
  <si>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</si>
  <si>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</si>
  <si>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</si>
  <si>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</si>
  <si>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</si>
  <si>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</si>
  <si>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</si>
  <si>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</si>
  <si>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</si>
  <si>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</si>
  <si>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</si>
  <si>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</si>
  <si>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</si>
  <si>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</si>
  <si>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</si>
  <si>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</si>
  <si>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</si>
  <si>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</si>
  <si>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</si>
  <si>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</si>
  <si>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</si>
  <si>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</si>
  <si>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</si>
  <si>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</si>
  <si>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</si>
  <si>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</si>
  <si>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</si>
  <si>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</si>
  <si>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</si>
  <si>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</si>
  <si>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</si>
  <si>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</si>
  <si>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</si>
  <si>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</si>
  <si>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</si>
  <si>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</si>
  <si>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</si>
  <si>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</si>
  <si>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</si>
  <si>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</si>
  <si>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</si>
  <si>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</si>
  <si>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</si>
  <si>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</si>
  <si>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</si>
  <si>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</si>
  <si>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</si>
  <si>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</si>
  <si>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</si>
  <si>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</si>
  <si>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</si>
  <si>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</si>
  <si>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</si>
  <si>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</si>
  <si>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</si>
  <si>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</si>
  <si>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</si>
  <si>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</si>
  <si>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</si>
  <si>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</si>
  <si>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</si>
  <si>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</si>
  <si>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</si>
  <si>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</si>
  <si>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</si>
  <si>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</si>
  <si>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</si>
  <si>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</si>
  <si>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</si>
  <si>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</si>
  <si>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</si>
  <si>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</si>
  <si>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</si>
  <si>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</si>
  <si>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</si>
  <si>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</si>
  <si>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</si>
  <si>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</si>
  <si>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</si>
  <si>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</si>
  <si>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</si>
  <si>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</si>
  <si>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</si>
  <si>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</si>
  <si>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</si>
  <si>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</si>
  <si>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</si>
  <si>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</si>
  <si>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</si>
  <si>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</si>
  <si>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</si>
  <si>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</si>
  <si>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</si>
  <si>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</si>
  <si>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</si>
  <si>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</si>
  <si>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</si>
  <si>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</si>
  <si>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</si>
  <si>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</si>
  <si>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</si>
  <si>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</si>
  <si>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</si>
  <si>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</si>
  <si>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</si>
  <si>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</si>
  <si>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</si>
  <si>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</si>
  <si>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</si>
  <si>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</si>
  <si>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</si>
  <si>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</si>
  <si>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</si>
  <si>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</si>
  <si>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</si>
  <si>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</si>
  <si>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</si>
  <si>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</si>
  <si>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</si>
  <si>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</si>
  <si>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</si>
  <si>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</si>
  <si>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</si>
  <si>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</si>
  <si>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</si>
  <si>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</si>
  <si>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</si>
  <si>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</si>
  <si>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</si>
  <si>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</si>
  <si>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</si>
  <si>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</si>
  <si>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</si>
  <si>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</si>
  <si>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</si>
  <si>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</si>
  <si>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</si>
  <si>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</si>
  <si>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</si>
  <si>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</si>
  <si>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</si>
  <si>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</si>
  <si>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</si>
  <si>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</si>
  <si>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</si>
  <si>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</si>
  <si>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</si>
  <si>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</si>
  <si>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</si>
  <si>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</si>
  <si>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</si>
  <si>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</si>
  <si>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</si>
  <si>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</si>
  <si>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</si>
  <si>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</si>
  <si>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</si>
  <si>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</si>
  <si>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</si>
  <si>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</si>
  <si>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</si>
  <si>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</si>
  <si>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</si>
  <si>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</si>
  <si>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</si>
  <si>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</si>
  <si>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</si>
  <si>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</si>
  <si>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</si>
  <si>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</si>
  <si>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</si>
  <si>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</si>
  <si>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</si>
  <si>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</si>
  <si>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</si>
  <si>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</si>
  <si>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</si>
  <si>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</si>
  <si>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</si>
  <si>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</si>
  <si>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</si>
  <si>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</si>
  <si>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</si>
  <si>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</si>
  <si>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</si>
  <si>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</si>
  <si>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</si>
  <si>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</si>
  <si>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</si>
  <si>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</si>
  <si>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</si>
  <si>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</si>
  <si>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</si>
  <si>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</si>
  <si>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</si>
  <si>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</si>
  <si>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</si>
  <si>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</si>
  <si>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</si>
  <si>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</si>
  <si>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</si>
  <si>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</si>
  <si>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</si>
  <si>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</si>
  <si>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</si>
  <si>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</si>
  <si>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</si>
  <si>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</si>
  <si>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</si>
  <si>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</si>
  <si>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</si>
  <si>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</si>
  <si>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</si>
  <si>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</si>
  <si>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</si>
  <si>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</si>
  <si>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</si>
  <si>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</si>
  <si>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</si>
  <si>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</si>
  <si>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</si>
  <si>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</si>
  <si>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</si>
  <si>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</si>
  <si>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</si>
  <si>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</si>
  <si>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</si>
  <si>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</si>
  <si>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</si>
  <si>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</si>
  <si>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</si>
  <si>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</si>
  <si>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</si>
  <si>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</si>
  <si>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</si>
  <si>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</si>
  <si>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</si>
  <si>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</si>
  <si>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</si>
  <si>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</si>
  <si>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</si>
  <si>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</si>
  <si>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</si>
  <si>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</si>
  <si>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</si>
  <si>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</si>
  <si>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</si>
  <si>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</si>
  <si>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</si>
  <si>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</si>
  <si>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</si>
  <si>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</si>
  <si>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</si>
  <si>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</si>
  <si>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</si>
  <si>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</si>
  <si>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</si>
  <si>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</si>
  <si>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</si>
  <si>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</si>
  <si>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</si>
  <si>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</si>
  <si>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</si>
  <si>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</si>
  <si>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</si>
  <si>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</si>
  <si>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</si>
  <si>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</si>
  <si>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</si>
  <si>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</si>
  <si>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</si>
  <si>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</si>
  <si>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</si>
  <si>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</si>
  <si>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</si>
  <si>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</si>
  <si>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</si>
  <si>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</si>
  <si>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</si>
  <si>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</si>
  <si>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</si>
  <si>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</si>
  <si>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</si>
  <si>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</si>
  <si>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</si>
  <si>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</si>
  <si>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</si>
  <si>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</si>
  <si>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</si>
  <si>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</si>
  <si>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</si>
  <si>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</si>
  <si>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</si>
  <si>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</si>
  <si>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</si>
  <si>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</si>
  <si>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</si>
  <si>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</si>
  <si>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</si>
  <si>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</si>
  <si>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</si>
  <si>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</si>
  <si>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</si>
  <si>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</si>
  <si>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</si>
  <si>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</si>
  <si>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</si>
  <si>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</si>
  <si>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</si>
  <si>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</si>
  <si>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</si>
  <si>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</si>
  <si>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</si>
  <si>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</si>
  <si>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</si>
  <si>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</si>
  <si>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</si>
  <si>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</si>
  <si>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</si>
  <si>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</si>
  <si>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</si>
  <si>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</si>
  <si>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</si>
  <si>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</si>
  <si>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</si>
  <si>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</si>
  <si>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</si>
  <si>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</si>
  <si>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</si>
  <si>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</si>
  <si>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</si>
  <si>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</si>
  <si>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</si>
  <si>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</si>
  <si>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</si>
  <si>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</si>
  <si>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</si>
  <si>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</si>
  <si>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</si>
  <si>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</si>
  <si>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</si>
  <si>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</si>
  <si>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</si>
  <si>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</si>
  <si>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</si>
  <si>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</si>
  <si>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</si>
  <si>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</si>
  <si>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</si>
  <si>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</si>
  <si>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</si>
  <si>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</si>
  <si>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</si>
  <si>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</si>
  <si>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</si>
  <si>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</si>
  <si>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</si>
  <si>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</si>
  <si>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</si>
  <si>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</si>
  <si>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</si>
  <si>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</si>
  <si>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</si>
  <si>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</si>
  <si>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</si>
  <si>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</si>
  <si>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</si>
  <si>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</si>
  <si>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</si>
  <si>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</si>
  <si>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</si>
  <si>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</si>
  <si>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</si>
  <si>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</si>
  <si>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</si>
  <si>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</si>
  <si>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</si>
  <si>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</si>
  <si>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</si>
  <si>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</si>
  <si>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</si>
  <si>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</si>
  <si>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</si>
  <si>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</si>
  <si>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</si>
  <si>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</si>
  <si>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</si>
  <si>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</si>
  <si>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</si>
  <si>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</si>
  <si>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</si>
  <si>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</si>
  <si>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</si>
  <si>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</si>
  <si>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</si>
  <si>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</si>
  <si>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</si>
  <si>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</si>
  <si>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</si>
  <si>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</si>
  <si>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</si>
  <si>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</si>
  <si>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</si>
  <si>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</si>
  <si>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</si>
  <si>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</si>
  <si>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</si>
  <si>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</si>
  <si>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</si>
  <si>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</si>
  <si>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</si>
  <si>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</si>
  <si>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</si>
  <si>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</si>
  <si>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</si>
  <si>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</si>
  <si>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</si>
  <si>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</si>
  <si>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</si>
  <si>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</si>
  <si>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</si>
  <si>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</si>
  <si>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</si>
  <si>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</si>
  <si>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</si>
  <si>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</si>
  <si>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</si>
  <si>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</si>
  <si>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</si>
  <si>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</si>
  <si>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</si>
  <si>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</si>
  <si>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</si>
  <si>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</si>
  <si>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</si>
  <si>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</si>
  <si>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</si>
  <si>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</si>
  <si>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</si>
  <si>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</si>
  <si>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</si>
  <si>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</si>
  <si>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</si>
  <si>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</si>
  <si>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</si>
  <si>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</si>
  <si>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</si>
  <si>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</si>
  <si>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</si>
  <si>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</si>
  <si>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</si>
  <si>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</si>
  <si>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</si>
  <si>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</si>
  <si>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</si>
  <si>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</si>
  <si>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</si>
  <si>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</si>
  <si>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</si>
  <si>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</si>
  <si>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</si>
  <si>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</si>
  <si>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</si>
  <si>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</si>
  <si>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</si>
  <si>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</si>
  <si>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</si>
  <si>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</si>
  <si>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</si>
  <si>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</si>
  <si>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</si>
  <si>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</si>
  <si>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</si>
  <si>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</si>
  <si>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</si>
  <si>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</si>
  <si>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</si>
  <si>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</si>
  <si>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</si>
  <si>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</si>
  <si>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</si>
  <si>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</si>
  <si>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</si>
  <si>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</si>
  <si>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</si>
  <si>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</si>
  <si>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</si>
  <si>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</si>
  <si>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</si>
  <si>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</si>
  <si>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</si>
  <si>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</si>
  <si>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</si>
  <si>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</si>
  <si>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</si>
  <si>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</si>
  <si>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</si>
  <si>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</si>
  <si>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</si>
  <si>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</si>
  <si>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</si>
  <si>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</si>
  <si>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</si>
  <si>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</si>
  <si>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</si>
  <si>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</si>
  <si>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</si>
  <si>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</si>
  <si>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</si>
  <si>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</si>
  <si>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</si>
  <si>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</si>
  <si>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</si>
  <si>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</si>
  <si>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</si>
  <si>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</si>
  <si>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</si>
  <si>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</si>
  <si>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</si>
  <si>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</si>
  <si>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</si>
  <si>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</si>
  <si>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</si>
  <si>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</si>
  <si>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</si>
  <si>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</si>
  <si>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</si>
  <si>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</si>
  <si>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</si>
  <si>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</si>
  <si>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</si>
  <si>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</si>
  <si>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</si>
  <si>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</si>
  <si>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</si>
  <si>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</si>
  <si>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</si>
  <si>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</si>
  <si>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</si>
  <si>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</si>
  <si>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</si>
  <si>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</si>
  <si>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</si>
  <si>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</si>
  <si>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</si>
  <si>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</si>
  <si>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</si>
  <si>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</si>
  <si>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</si>
  <si>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</si>
  <si>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</si>
  <si>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</si>
  <si>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</si>
  <si>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</si>
  <si>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</si>
  <si>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</si>
  <si>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</si>
  <si>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</si>
  <si>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</si>
  <si>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</si>
  <si>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</si>
  <si>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</si>
  <si>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</si>
  <si>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</si>
  <si>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</si>
  <si>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</si>
  <si>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</si>
  <si>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</si>
  <si>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</si>
  <si>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</si>
  <si>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</si>
  <si>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</si>
  <si>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</si>
  <si>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</si>
  <si>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</si>
  <si>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</si>
  <si>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</si>
  <si>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</si>
  <si>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</si>
  <si>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</si>
  <si>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</si>
  <si>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</si>
  <si>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</si>
  <si>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</si>
  <si>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</si>
  <si>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</si>
  <si>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</si>
  <si>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</si>
  <si>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</si>
  <si>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</si>
  <si>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</si>
  <si>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</si>
  <si>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</si>
  <si>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</si>
  <si>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</si>
  <si>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</si>
  <si>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</si>
  <si>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</si>
  <si>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</si>
  <si>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</si>
  <si>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</si>
  <si>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</si>
  <si>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</si>
  <si>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</si>
  <si>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</si>
  <si>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</si>
  <si>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</si>
  <si>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</si>
  <si>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</si>
  <si>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</si>
  <si>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</si>
  <si>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</si>
  <si>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</si>
  <si>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</si>
  <si>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</si>
  <si>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</si>
  <si>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</si>
  <si>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</si>
  <si>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</si>
  <si>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</si>
  <si>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</si>
  <si>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</si>
  <si>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</si>
  <si>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</si>
  <si>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</si>
  <si>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</si>
  <si>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</si>
  <si>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</si>
  <si>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</si>
  <si>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</si>
  <si>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</si>
  <si>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</si>
  <si>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</si>
  <si>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</si>
  <si>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</si>
  <si>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</si>
  <si>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</si>
  <si>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</si>
  <si>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</si>
  <si>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</si>
  <si>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</si>
  <si>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</si>
  <si>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</si>
  <si>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</si>
  <si>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</si>
  <si>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</si>
  <si>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</si>
  <si>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</si>
  <si>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</si>
  <si>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</si>
  <si>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</si>
  <si>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</si>
  <si>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</si>
  <si>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</si>
  <si>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</si>
  <si>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</si>
  <si>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</si>
  <si>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</si>
  <si>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</si>
  <si>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</si>
  <si>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</si>
  <si>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</si>
  <si>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</si>
  <si>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</si>
  <si>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</si>
  <si>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</si>
  <si>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</si>
  <si>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</si>
  <si>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</si>
  <si>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</si>
  <si>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</si>
  <si>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</si>
  <si>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</si>
  <si>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</si>
  <si>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</si>
  <si>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</si>
  <si>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</si>
  <si>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</si>
  <si>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</si>
  <si>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</si>
  <si>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</si>
  <si>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</si>
  <si>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</si>
  <si>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</si>
  <si>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</si>
  <si>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</si>
  <si>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</si>
  <si>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</si>
  <si>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</si>
  <si>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</si>
  <si>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</si>
  <si>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</si>
  <si>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</si>
  <si>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</si>
  <si>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</si>
  <si>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</si>
  <si>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</si>
  <si>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</si>
  <si>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</si>
  <si>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</si>
  <si>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</si>
  <si>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</si>
  <si>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</si>
  <si>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</si>
  <si>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</si>
  <si>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</si>
  <si>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</si>
  <si>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</si>
  <si>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</si>
  <si>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</si>
  <si>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</si>
  <si>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</si>
  <si>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</si>
  <si>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</si>
  <si>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</si>
  <si>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</si>
  <si>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</si>
  <si>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</si>
  <si>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</si>
  <si>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</si>
  <si>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</si>
  <si>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</si>
  <si>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</si>
  <si>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</si>
  <si>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</si>
  <si>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</si>
  <si>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</si>
  <si>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</si>
  <si>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</si>
  <si>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</si>
  <si>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</si>
  <si>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</si>
  <si>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</si>
  <si>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</si>
  <si>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</si>
  <si>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</si>
  <si>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</si>
  <si>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</si>
  <si>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</si>
  <si>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</si>
  <si>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</si>
  <si>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</si>
  <si>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</si>
  <si>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</si>
  <si>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</si>
  <si>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</si>
  <si>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</si>
  <si>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</si>
  <si>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</si>
  <si>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</si>
  <si>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</si>
  <si>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</si>
  <si>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</si>
  <si>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</si>
  <si>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</si>
  <si>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</si>
  <si>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</si>
  <si>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</si>
  <si>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</si>
  <si>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</si>
  <si>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</si>
  <si>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</si>
  <si>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</si>
  <si>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</si>
  <si>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</si>
  <si>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</si>
  <si>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</si>
  <si>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</si>
  <si>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</si>
  <si>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</si>
  <si>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</si>
  <si>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</si>
  <si>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</si>
  <si>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</si>
  <si>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</si>
  <si>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</si>
  <si>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</si>
  <si>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</si>
  <si>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</si>
  <si>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</si>
  <si>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</si>
  <si>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</si>
  <si>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</si>
  <si>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</si>
  <si>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</si>
  <si>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</si>
  <si>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</si>
  <si>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</si>
  <si>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</si>
  <si>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</si>
  <si>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</si>
  <si>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</si>
  <si>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</si>
  <si>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</si>
  <si>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</si>
  <si>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</si>
  <si>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</si>
  <si>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</si>
  <si>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</si>
  <si>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</si>
  <si>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</si>
  <si>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</si>
  <si>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</si>
  <si>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</si>
  <si>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</si>
  <si>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</si>
  <si>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</si>
  <si>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</si>
  <si>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</si>
  <si>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</si>
  <si>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</si>
  <si>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</si>
  <si>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</si>
  <si>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</si>
  <si>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</si>
  <si>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</si>
  <si>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</si>
  <si>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</si>
  <si>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</si>
  <si>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</si>
  <si>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</si>
  <si>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</si>
  <si>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</si>
  <si>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</si>
  <si>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</si>
  <si>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</si>
  <si>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</si>
  <si>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</si>
  <si>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</si>
  <si>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</si>
  <si>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</si>
  <si>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</si>
  <si>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</si>
  <si>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</si>
  <si>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</si>
  <si>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</si>
  <si>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</si>
  <si>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</si>
  <si>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</si>
  <si>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</si>
  <si>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</si>
  <si>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</si>
  <si>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</si>
  <si>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</si>
  <si>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</si>
  <si>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</si>
  <si>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</si>
  <si>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</si>
  <si>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</si>
  <si>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</si>
  <si>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</si>
  <si>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</si>
  <si>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</si>
  <si>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</si>
  <si>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</si>
  <si>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</si>
  <si>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</si>
  <si>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</si>
  <si>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</si>
  <si>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</si>
  <si>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</si>
  <si>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</si>
  <si>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</si>
  <si>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</si>
  <si>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</si>
  <si>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</si>
  <si>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</si>
  <si>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</si>
  <si>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</si>
  <si>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</si>
  <si>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</si>
  <si>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</si>
  <si>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</si>
  <si>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</si>
  <si>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</si>
  <si>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</si>
  <si>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</si>
  <si>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</si>
  <si>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</si>
  <si>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</si>
  <si>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</si>
  <si>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</si>
  <si>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</si>
  <si>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</si>
  <si>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</si>
  <si>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</si>
  <si>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</si>
  <si>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</si>
  <si>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</si>
  <si>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</si>
  <si>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</si>
  <si>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</si>
  <si>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</si>
  <si>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</si>
  <si>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</si>
  <si>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</si>
  <si>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</si>
  <si>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</si>
  <si>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</si>
  <si>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</si>
  <si>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</si>
  <si>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</si>
  <si>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</si>
  <si>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</si>
  <si>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</si>
  <si>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</si>
  <si>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</si>
  <si>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</si>
  <si>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</si>
  <si>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</si>
  <si>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</si>
  <si>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</si>
  <si>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</si>
  <si>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</si>
  <si>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</si>
  <si>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</si>
  <si>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</si>
  <si>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</si>
  <si>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</si>
  <si>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</si>
  <si>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</si>
  <si>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</si>
  <si>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</si>
  <si>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</si>
  <si>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</si>
  <si>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</si>
  <si>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</si>
  <si>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</si>
  <si>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</si>
  <si>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</si>
  <si>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</si>
  <si>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</si>
  <si>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</si>
  <si>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</si>
  <si>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</si>
  <si>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</si>
  <si>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</si>
  <si>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</si>
  <si>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</si>
  <si>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</si>
  <si>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</si>
  <si>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</si>
  <si>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</si>
  <si>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</si>
  <si>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</si>
  <si>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</si>
  <si>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</si>
  <si>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</si>
  <si>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</si>
  <si>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</si>
  <si>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</si>
  <si>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</si>
  <si>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</si>
  <si>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</si>
  <si>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</si>
  <si>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</si>
  <si>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</si>
  <si>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</si>
  <si>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</si>
  <si>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</si>
  <si>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</si>
  <si>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</si>
  <si>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</si>
  <si>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</si>
  <si>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</si>
  <si>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</si>
  <si>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</si>
  <si>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</si>
  <si>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</si>
  <si>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</si>
  <si>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</si>
  <si>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</si>
  <si>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</si>
  <si>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</si>
  <si>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</si>
  <si>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</si>
  <si>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</si>
  <si>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</si>
  <si>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</si>
  <si>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</si>
  <si>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</si>
  <si>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</si>
  <si>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</si>
  <si>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</si>
  <si>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</si>
  <si>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</si>
  <si>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</si>
  <si>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</si>
  <si>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</si>
  <si>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</si>
  <si>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</si>
  <si>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</si>
  <si>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</si>
  <si>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</si>
  <si>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</si>
  <si>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</si>
  <si>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</si>
  <si>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</si>
  <si>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</si>
  <si>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</si>
  <si>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</si>
  <si>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</si>
  <si>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</si>
  <si>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</si>
  <si>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</si>
  <si>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</si>
  <si>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</si>
  <si>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</si>
  <si>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</si>
  <si>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</si>
  <si>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</si>
  <si>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</si>
  <si>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</si>
  <si>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</si>
  <si>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</si>
  <si>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</si>
  <si>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</si>
  <si>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</si>
  <si>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</si>
  <si>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</si>
  <si>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</si>
  <si>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</si>
  <si>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</si>
  <si>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</si>
  <si>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</si>
  <si>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</si>
  <si>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</si>
  <si>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</si>
  <si>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</si>
  <si>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</si>
  <si>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</si>
  <si>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</si>
  <si>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</si>
  <si>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</si>
  <si>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</si>
  <si>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</si>
  <si>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</si>
  <si>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</si>
  <si>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</si>
  <si>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</si>
  <si>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</si>
  <si>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</si>
  <si>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</si>
  <si>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</si>
  <si>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</si>
  <si>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</si>
  <si>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</si>
  <si>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</si>
  <si>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</si>
  <si>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</si>
  <si>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</si>
  <si>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</si>
  <si>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</si>
  <si>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</si>
  <si>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</si>
  <si>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</si>
  <si>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</si>
  <si>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</si>
  <si>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</si>
  <si>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</si>
  <si>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</si>
  <si>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</si>
  <si>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</si>
  <si>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</si>
  <si>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</si>
  <si>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</si>
  <si>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</si>
  <si>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</si>
  <si>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</si>
  <si>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</si>
  <si>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</si>
  <si>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</si>
  <si>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</si>
  <si>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</si>
  <si>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</si>
  <si>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</si>
  <si>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</si>
  <si>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</si>
  <si>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</si>
  <si>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</si>
  <si>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</si>
  <si>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</si>
  <si>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</si>
  <si>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</si>
  <si>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</si>
  <si>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</si>
  <si>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</si>
  <si>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</si>
  <si>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</si>
  <si>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</si>
  <si>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</si>
  <si>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</si>
  <si>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</si>
  <si>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</si>
  <si>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</si>
  <si>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</si>
  <si>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</si>
  <si>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</si>
  <si>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</si>
  <si>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</si>
  <si>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</si>
  <si>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</si>
  <si>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</si>
  <si>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</si>
  <si>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</si>
  <si>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</si>
  <si>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</si>
  <si>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</si>
  <si>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</si>
  <si>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</si>
  <si>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</si>
  <si>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</si>
  <si>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</si>
  <si>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</si>
  <si>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</si>
  <si>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</si>
  <si>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</si>
  <si>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</si>
  <si>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</si>
  <si>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</si>
  <si>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</si>
  <si>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</si>
  <si>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</si>
  <si>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</si>
  <si>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</si>
  <si>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</si>
  <si>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</si>
  <si>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</si>
  <si>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</si>
  <si>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</si>
  <si>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</si>
  <si>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</si>
  <si>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</si>
  <si>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</si>
  <si>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</si>
  <si>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</si>
  <si>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</si>
  <si>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</si>
  <si>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</si>
  <si>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</si>
  <si>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</si>
  <si>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</si>
  <si>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</si>
  <si>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</si>
  <si>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</si>
  <si>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</si>
  <si>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</si>
  <si>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</si>
  <si>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</si>
  <si>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</si>
  <si>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</si>
  <si>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</si>
  <si>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</si>
  <si>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</si>
  <si>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</si>
  <si>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</si>
  <si>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</si>
  <si>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</si>
  <si>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</si>
  <si>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</si>
  <si>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</si>
  <si>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</si>
  <si>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</si>
  <si>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</si>
  <si>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</si>
  <si>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</si>
  <si>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</si>
  <si>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</si>
  <si>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</si>
  <si>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</si>
  <si>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</si>
  <si>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</si>
  <si>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</si>
  <si>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</si>
  <si>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</si>
  <si>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</si>
  <si>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</si>
  <si>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</si>
  <si>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</si>
  <si>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</si>
  <si>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</si>
  <si>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</si>
  <si>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</si>
  <si>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</si>
  <si>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</si>
  <si>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</si>
  <si>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</si>
  <si>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</si>
  <si>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</si>
  <si>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</si>
  <si>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</si>
  <si>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</si>
  <si>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</si>
  <si>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</si>
  <si>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</si>
  <si>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</si>
  <si>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</si>
  <si>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</si>
  <si>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</si>
  <si>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</si>
  <si>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</si>
  <si>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</si>
  <si>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</si>
  <si>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</si>
  <si>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</si>
  <si>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</si>
  <si>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</si>
  <si>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</si>
  <si>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</si>
  <si>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</si>
  <si>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</si>
  <si>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</si>
  <si>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</si>
  <si>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</si>
  <si>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</si>
  <si>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</si>
  <si>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</si>
  <si>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</si>
  <si>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</si>
  <si>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</si>
  <si>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</si>
  <si>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</si>
  <si>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</si>
  <si>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</si>
  <si>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</si>
  <si>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</si>
  <si>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</si>
  <si>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</si>
  <si>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</si>
  <si>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</si>
  <si>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</si>
  <si>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</si>
  <si>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</si>
  <si>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</si>
  <si>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</si>
  <si>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</si>
  <si>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</si>
  <si>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</si>
  <si>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</si>
  <si>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</si>
  <si>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</si>
  <si>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</si>
  <si>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</si>
  <si>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</si>
  <si>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</si>
  <si>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</si>
  <si>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</si>
  <si>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</si>
  <si>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</si>
  <si>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</si>
  <si>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</si>
  <si>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</si>
  <si>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</si>
  <si>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</si>
  <si>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</si>
  <si>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</si>
  <si>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</si>
  <si>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</si>
  <si>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</si>
  <si>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</si>
  <si>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</si>
  <si>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</si>
  <si>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</si>
  <si>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</si>
  <si>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</si>
  <si>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</si>
  <si>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</si>
  <si>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</si>
  <si>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</si>
  <si>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</si>
  <si>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</si>
  <si>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</si>
  <si>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</si>
  <si>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</si>
  <si>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</si>
  <si>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</si>
  <si>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</si>
  <si>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</si>
  <si>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</si>
  <si>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</si>
  <si>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</si>
  <si>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</si>
  <si>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</si>
  <si>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</si>
  <si>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</si>
  <si>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</si>
  <si>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</si>
  <si>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</si>
  <si>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</si>
  <si>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</si>
  <si>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</si>
  <si>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</si>
  <si>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</si>
  <si>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</si>
  <si>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</si>
  <si>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</si>
  <si>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</si>
  <si>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</si>
  <si>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</si>
  <si>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</si>
  <si>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</si>
  <si>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</si>
  <si>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</si>
  <si>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</si>
  <si>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</si>
  <si>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</si>
  <si>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</si>
  <si>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</si>
  <si>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</si>
  <si>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</si>
  <si>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</si>
  <si>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</si>
  <si>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</si>
  <si>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</si>
  <si>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</si>
  <si>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</si>
  <si>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</si>
  <si>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</si>
  <si>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</si>
  <si>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</si>
  <si>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</si>
  <si>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</si>
  <si>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</si>
  <si>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</si>
  <si>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</si>
  <si>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</si>
  <si>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</si>
  <si>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</si>
  <si>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</si>
  <si>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</si>
  <si>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</si>
  <si>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</si>
  <si>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</si>
  <si>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</si>
  <si>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</si>
  <si>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</si>
  <si>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</si>
  <si>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</si>
  <si>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</si>
  <si>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</si>
  <si>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</si>
  <si>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</si>
  <si>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</si>
  <si>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</si>
  <si>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</si>
  <si>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</si>
  <si>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</si>
  <si>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</si>
  <si>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</si>
  <si>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</si>
  <si>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</si>
  <si>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</si>
  <si>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</si>
  <si>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</si>
  <si>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</si>
  <si>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</si>
  <si>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</si>
  <si>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</si>
  <si>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</si>
  <si>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</si>
  <si>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</si>
  <si>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</si>
  <si>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</si>
  <si>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</si>
  <si>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</si>
  <si>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</si>
  <si>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</si>
  <si>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</si>
  <si>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</si>
  <si>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</si>
  <si>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</si>
  <si>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</si>
  <si>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</si>
  <si>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</si>
  <si>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</si>
  <si>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</si>
  <si>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</si>
  <si>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</si>
  <si>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</si>
  <si>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</si>
  <si>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</si>
  <si>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</si>
  <si>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</si>
  <si>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</si>
  <si>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</si>
  <si>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</si>
  <si>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</si>
  <si>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</si>
  <si>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</si>
  <si>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</si>
  <si>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</si>
  <si>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</si>
  <si>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</si>
  <si>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</si>
  <si>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</si>
  <si>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</si>
  <si>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</si>
  <si>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</si>
  <si>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</si>
  <si>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</si>
  <si>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</si>
  <si>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</si>
  <si>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</si>
  <si>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</si>
  <si>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</si>
  <si>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</si>
  <si>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</si>
  <si>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</si>
  <si>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</si>
  <si>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</si>
  <si>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</si>
  <si>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</si>
  <si>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</si>
  <si>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</si>
  <si>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</si>
  <si>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</si>
  <si>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</si>
  <si>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</si>
  <si>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</si>
  <si>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</si>
  <si>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</si>
  <si>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</si>
  <si>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</si>
  <si>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</si>
  <si>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</si>
  <si>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</si>
  <si>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</si>
  <si>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</si>
  <si>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</si>
  <si>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</si>
  <si>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</si>
  <si>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</si>
  <si>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</si>
  <si>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</si>
  <si>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</si>
  <si>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</si>
  <si>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</si>
  <si>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</si>
  <si>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</si>
  <si>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</si>
  <si>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</si>
  <si>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</si>
  <si>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</si>
  <si>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</si>
  <si>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</si>
  <si>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</si>
  <si>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</si>
  <si>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</si>
  <si>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</si>
  <si>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</si>
  <si>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</si>
  <si>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</si>
  <si>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</si>
  <si>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</si>
  <si>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</si>
  <si>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</si>
  <si>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</si>
  <si>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</si>
  <si>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</si>
  <si>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</si>
  <si>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</si>
  <si>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</si>
  <si>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</si>
  <si>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</si>
  <si>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</si>
  <si>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</si>
  <si>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</si>
  <si>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</si>
  <si>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</si>
  <si>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</si>
  <si>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</si>
  <si>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</si>
  <si>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</si>
  <si>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</si>
  <si>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</si>
  <si>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</si>
  <si>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</si>
  <si>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</si>
  <si>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</si>
  <si>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</si>
  <si>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</si>
  <si>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</si>
  <si>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</si>
  <si>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</si>
  <si>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</si>
  <si>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</si>
  <si>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</si>
  <si>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</si>
  <si>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</si>
  <si>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</si>
  <si>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</si>
  <si>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</si>
  <si>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</si>
  <si>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</si>
  <si>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</si>
  <si>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</si>
  <si>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</si>
  <si>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</si>
  <si>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</si>
  <si>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</si>
  <si>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</si>
  <si>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</si>
  <si>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</si>
  <si>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</si>
  <si>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</si>
  <si>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</si>
  <si>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</si>
  <si>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</si>
  <si>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</si>
  <si>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</si>
  <si>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</si>
  <si>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</si>
  <si>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</si>
  <si>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</si>
  <si>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</si>
  <si>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</si>
  <si>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</si>
  <si>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</si>
  <si>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</si>
  <si>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</si>
  <si>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</si>
  <si>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</si>
  <si>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</si>
  <si>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</si>
  <si>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</si>
  <si>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</si>
  <si>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</si>
  <si>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</si>
  <si>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</si>
  <si>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</si>
  <si>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</si>
  <si>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</si>
  <si>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</si>
  <si>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</si>
  <si>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</si>
  <si>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</si>
  <si>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</si>
  <si>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</si>
  <si>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</si>
  <si>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</si>
  <si>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</si>
  <si>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</si>
  <si>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</si>
  <si>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</si>
  <si>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</si>
  <si>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</si>
  <si>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</si>
  <si>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</si>
  <si>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</si>
  <si>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</si>
  <si>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</si>
  <si>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</si>
  <si>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</si>
  <si>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</si>
  <si>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</si>
  <si>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</si>
  <si>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</si>
  <si>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</si>
  <si>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</si>
  <si>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</si>
  <si>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</si>
  <si>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</si>
  <si>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</si>
  <si>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</si>
  <si>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</si>
  <si>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</si>
  <si>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</si>
  <si>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</si>
  <si>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</si>
  <si>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</si>
  <si>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</si>
  <si>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</si>
  <si>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</si>
  <si>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</si>
  <si>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</si>
  <si>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</si>
  <si>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</si>
  <si>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</si>
  <si>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</si>
  <si>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</si>
  <si>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</si>
  <si>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</si>
  <si>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</si>
  <si>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</si>
  <si>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</si>
  <si>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</si>
  <si>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</si>
  <si>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</si>
  <si>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</si>
  <si>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</si>
  <si>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</si>
  <si>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</si>
  <si>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</si>
  <si>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</si>
  <si>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</si>
  <si>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</si>
  <si>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</si>
  <si>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</si>
  <si>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</si>
  <si>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</si>
  <si>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</si>
  <si>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</si>
  <si>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</si>
  <si>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</si>
  <si>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</si>
  <si>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</si>
  <si>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</si>
  <si>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</si>
  <si>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</si>
  <si>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</si>
  <si>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</si>
  <si>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</si>
  <si>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</si>
  <si>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</si>
  <si>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</si>
  <si>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</si>
  <si>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</si>
  <si>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</si>
  <si>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</si>
  <si>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</si>
  <si>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</si>
  <si>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</si>
  <si>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</si>
  <si>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</si>
  <si>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</si>
  <si>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</si>
  <si>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</si>
  <si>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</si>
  <si>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</si>
  <si>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</si>
  <si>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</si>
  <si>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</si>
  <si>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</si>
  <si>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</si>
  <si>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</si>
  <si>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</si>
  <si>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</si>
  <si>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</si>
  <si>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</si>
  <si>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</si>
  <si>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</si>
  <si>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</si>
  <si>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</si>
  <si>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</si>
  <si>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</si>
  <si>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</si>
  <si>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</si>
  <si>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</si>
  <si>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</si>
  <si>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</si>
  <si>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</si>
  <si>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</si>
  <si>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</si>
  <si>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</si>
  <si>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</si>
  <si>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</si>
  <si>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</si>
  <si>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</si>
  <si>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</si>
  <si>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</si>
  <si>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</si>
  <si>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</si>
  <si>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</si>
  <si>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</si>
  <si>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</si>
  <si>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</si>
  <si>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</si>
  <si>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</si>
  <si>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</si>
  <si>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</si>
  <si>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</si>
  <si>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</si>
  <si>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</si>
  <si>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</si>
  <si>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</si>
  <si>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</si>
  <si>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</si>
  <si>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</si>
  <si>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</si>
  <si>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</si>
  <si>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</si>
  <si>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</si>
  <si>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</si>
  <si>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</si>
  <si>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</si>
  <si>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</si>
  <si>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</si>
  <si>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</si>
  <si>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</si>
  <si>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</si>
  <si>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</si>
  <si>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</si>
  <si>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</si>
  <si>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</si>
  <si>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</si>
  <si>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</si>
  <si>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</si>
  <si>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</si>
  <si>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</si>
  <si>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</si>
  <si>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</si>
  <si>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</si>
  <si>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</si>
  <si>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</si>
  <si>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</si>
  <si>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</si>
  <si>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</si>
  <si>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</si>
  <si>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</si>
  <si>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</si>
  <si>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</si>
  <si>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</si>
  <si>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</si>
  <si>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</si>
  <si>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</si>
  <si>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</si>
  <si>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</si>
  <si>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</si>
  <si>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</si>
  <si>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</si>
  <si>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</si>
  <si>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</si>
  <si>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</si>
  <si>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</si>
  <si>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</si>
  <si>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</si>
  <si>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</si>
  <si>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</si>
  <si>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</si>
  <si>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</si>
  <si>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</si>
  <si>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</si>
  <si>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</si>
  <si>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</si>
  <si>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</si>
  <si>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</si>
  <si>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</si>
  <si>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</si>
  <si>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</si>
  <si>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</si>
  <si>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</si>
  <si>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</si>
  <si>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</si>
  <si>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</si>
  <si>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</si>
  <si>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</si>
  <si>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</si>
  <si>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</si>
  <si>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</si>
  <si>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</si>
  <si>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</si>
  <si>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</si>
  <si>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</si>
  <si>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</si>
  <si>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</si>
  <si>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</si>
  <si>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</si>
  <si>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</si>
  <si>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</si>
  <si>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</si>
  <si>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</si>
  <si>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</si>
  <si>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</si>
  <si>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</si>
  <si>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</si>
  <si>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</si>
  <si>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</si>
  <si>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</si>
  <si>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</si>
  <si>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</si>
  <si>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</si>
  <si>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</si>
  <si>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</si>
  <si>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</si>
  <si>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</si>
  <si>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</si>
  <si>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</si>
  <si>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</si>
  <si>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</si>
  <si>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</si>
  <si>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</si>
  <si>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</si>
  <si>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</si>
  <si>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</si>
  <si>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</si>
  <si>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</si>
  <si>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</si>
  <si>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</si>
  <si>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</si>
  <si>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</si>
  <si>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</si>
  <si>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</si>
  <si>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</si>
  <si>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</si>
  <si>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</si>
  <si>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</si>
  <si>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</si>
  <si>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</si>
  <si>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</si>
  <si>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</si>
  <si>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</si>
  <si>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</si>
  <si>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</si>
  <si>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</si>
  <si>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</si>
  <si>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</si>
  <si>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</si>
  <si>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</si>
  <si>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</si>
  <si>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</si>
  <si>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</si>
  <si>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</si>
  <si>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</si>
  <si>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</si>
  <si>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</si>
  <si>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</si>
  <si>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</si>
  <si>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</si>
  <si>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</si>
  <si>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</si>
  <si>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</si>
  <si>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</si>
  <si>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</si>
  <si>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</si>
  <si>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</si>
  <si>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</si>
  <si>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</si>
  <si>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</si>
  <si>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</si>
  <si>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</si>
  <si>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</si>
  <si>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</si>
  <si>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</si>
  <si>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</si>
  <si>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</si>
  <si>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</si>
  <si>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</si>
  <si>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</si>
  <si>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</si>
  <si>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</si>
  <si>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</si>
  <si>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</si>
  <si>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</si>
  <si>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</si>
  <si>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</si>
  <si>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</si>
  <si>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</si>
  <si>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</si>
  <si>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</si>
  <si>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</si>
  <si>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</si>
  <si>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</si>
  <si>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</si>
  <si>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</si>
  <si>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</si>
  <si>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</si>
  <si>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</si>
  <si>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</si>
  <si>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</si>
  <si>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</si>
  <si>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</si>
  <si>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</si>
  <si>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</si>
  <si>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</si>
  <si>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</si>
  <si>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</si>
  <si>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</si>
  <si>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</si>
  <si>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</si>
  <si>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</si>
  <si>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</si>
  <si>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</si>
  <si>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</si>
  <si>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</si>
  <si>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</si>
  <si>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</si>
  <si>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</si>
  <si>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</si>
  <si>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</si>
  <si>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</si>
  <si>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</si>
  <si>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</si>
  <si>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</si>
  <si>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</si>
  <si>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</si>
  <si>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</si>
  <si>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</si>
  <si>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</si>
  <si>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</si>
  <si>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</si>
  <si>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</si>
  <si>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</si>
  <si>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</si>
  <si>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</si>
  <si>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</si>
  <si>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</si>
  <si>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</si>
  <si>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</si>
  <si>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</si>
  <si>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</si>
  <si>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</si>
  <si>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</si>
  <si>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</si>
  <si>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</si>
  <si>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</si>
  <si>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</si>
  <si>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</si>
  <si>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</si>
  <si>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</si>
  <si>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</si>
  <si>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</si>
  <si>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</si>
  <si>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</si>
  <si>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</si>
  <si>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</si>
  <si>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</si>
  <si>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</si>
  <si>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</si>
  <si>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</si>
  <si>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</si>
  <si>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</si>
  <si>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</si>
  <si>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</si>
  <si>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</si>
  <si>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</si>
  <si>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</si>
  <si>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</si>
  <si>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</si>
  <si>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</si>
  <si>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</si>
  <si>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</si>
  <si>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</si>
  <si>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</si>
  <si>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</si>
  <si>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</si>
  <si>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</si>
  <si>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</si>
  <si>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</si>
  <si>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</si>
  <si>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</si>
  <si>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</si>
  <si>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</si>
  <si>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</si>
  <si>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</si>
  <si>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</si>
  <si>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</si>
  <si>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</si>
  <si>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</si>
  <si>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</si>
  <si>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</si>
  <si>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</si>
  <si>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</si>
  <si>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</si>
  <si>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</si>
  <si>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</si>
  <si>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</si>
  <si>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</si>
  <si>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</si>
  <si>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</si>
  <si>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</si>
  <si>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</si>
  <si>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</si>
  <si>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</si>
  <si>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</si>
  <si>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</si>
  <si>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</si>
  <si>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</si>
  <si>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</si>
  <si>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</si>
  <si>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</si>
  <si>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</si>
  <si>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</si>
  <si>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</si>
  <si>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</si>
  <si>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</si>
  <si>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</si>
  <si>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</si>
  <si>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</si>
  <si>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</si>
  <si>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</si>
  <si>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</si>
  <si>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</si>
  <si>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</si>
  <si>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</si>
  <si>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</si>
  <si>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</si>
  <si>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</si>
  <si>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</si>
  <si>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</si>
  <si>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</si>
  <si>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</si>
  <si>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</si>
  <si>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</si>
  <si>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</si>
  <si>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</si>
  <si>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</si>
  <si>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</si>
  <si>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</si>
  <si>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</si>
  <si>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</si>
  <si>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</si>
  <si>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</si>
  <si>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</si>
  <si>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</si>
  <si>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</si>
  <si>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</si>
  <si>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</si>
  <si>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</si>
  <si>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</si>
  <si>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</si>
  <si>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</si>
  <si>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</si>
  <si>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</si>
  <si>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</si>
  <si>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</si>
  <si>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</si>
  <si>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</si>
  <si>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</si>
  <si>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</si>
  <si>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</si>
  <si>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</si>
  <si>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</si>
  <si>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</si>
  <si>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</si>
  <si>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</si>
  <si>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</si>
  <si>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</si>
  <si>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</si>
  <si>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</si>
  <si>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</si>
  <si>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</si>
  <si>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</si>
  <si>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</si>
  <si>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</si>
  <si>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</si>
  <si>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</si>
  <si>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</si>
  <si>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</si>
  <si>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</si>
  <si>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</si>
  <si>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</si>
  <si>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</si>
  <si>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</si>
  <si>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</si>
  <si>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</si>
  <si>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</si>
  <si>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</si>
  <si>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</si>
  <si>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</si>
  <si>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</si>
  <si>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</si>
  <si>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</si>
  <si>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</si>
  <si>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</si>
  <si>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</si>
  <si>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</si>
  <si>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</si>
  <si>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</si>
  <si>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</si>
  <si>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</si>
  <si>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</si>
  <si>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</si>
  <si>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</si>
  <si>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</si>
  <si>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</si>
  <si>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</si>
  <si>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</si>
  <si>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</si>
  <si>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</si>
  <si>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</si>
  <si>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</si>
  <si>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</si>
  <si>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</si>
  <si>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</si>
  <si>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</si>
  <si>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</si>
  <si>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</si>
  <si>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</si>
  <si>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</si>
  <si>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</si>
  <si>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</si>
  <si>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</si>
  <si>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</si>
  <si>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</si>
  <si>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</si>
  <si>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</si>
  <si>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</si>
  <si>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</si>
  <si>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</si>
  <si>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</si>
  <si>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</si>
  <si>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</si>
  <si>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</si>
  <si>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</si>
  <si>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</si>
  <si>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</si>
  <si>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</si>
  <si>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</si>
  <si>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</si>
  <si>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</si>
  <si>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</si>
  <si>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</si>
  <si>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</si>
  <si>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</si>
  <si>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</si>
  <si>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</si>
  <si>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</si>
  <si>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</si>
  <si>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</si>
  <si>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</si>
  <si>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</si>
  <si>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</si>
  <si>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</si>
  <si>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</si>
  <si>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</si>
  <si>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</si>
  <si>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</si>
  <si>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</si>
  <si>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</si>
  <si>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</si>
  <si>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</si>
  <si>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</si>
  <si>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</si>
  <si>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</si>
  <si>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</si>
  <si>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</si>
  <si>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</si>
  <si>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</si>
  <si>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</si>
  <si>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</si>
  <si>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</si>
  <si>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</si>
  <si>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</si>
  <si>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</si>
  <si>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</si>
  <si>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</si>
  <si>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</si>
  <si>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</si>
  <si>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</si>
  <si>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</si>
  <si>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</si>
  <si>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</si>
  <si>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</si>
  <si>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</si>
  <si>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</si>
  <si>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</si>
  <si>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</si>
  <si>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</si>
  <si>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</si>
  <si>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</si>
  <si>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</si>
  <si>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</si>
  <si>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</si>
  <si>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</si>
  <si>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</si>
  <si>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</si>
  <si>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</si>
  <si>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</si>
  <si>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</si>
  <si>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</si>
  <si>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</si>
  <si>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</si>
  <si>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</si>
  <si>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</si>
  <si>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</si>
  <si>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</si>
  <si>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</si>
  <si>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</si>
  <si>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</si>
  <si>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</si>
  <si>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</si>
  <si>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</si>
  <si>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</si>
  <si>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</si>
  <si>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</si>
  <si>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</si>
  <si>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</si>
  <si>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</si>
  <si>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</si>
  <si>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</si>
  <si>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</si>
  <si>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</si>
  <si>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</si>
  <si>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</si>
  <si>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</si>
  <si>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</si>
  <si>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</si>
  <si>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</si>
  <si>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</si>
  <si>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</si>
  <si>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</si>
  <si>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</si>
  <si>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</si>
  <si>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</si>
  <si>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</si>
  <si>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</si>
  <si>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</si>
  <si>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</si>
  <si>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</si>
  <si>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</si>
  <si>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</si>
  <si>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</si>
  <si>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</si>
  <si>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</si>
  <si>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</si>
  <si>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</si>
  <si>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</si>
  <si>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</si>
  <si>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</si>
  <si>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</si>
  <si>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</si>
  <si>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</si>
  <si>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</si>
  <si>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</si>
  <si>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</si>
  <si>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</si>
  <si>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</si>
  <si>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</si>
  <si>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</si>
  <si>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</si>
  <si>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</si>
  <si>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</si>
  <si>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</si>
  <si>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</si>
  <si>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</si>
  <si>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</si>
  <si>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</si>
  <si>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</si>
  <si>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</si>
  <si>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</si>
  <si>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</si>
  <si>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</si>
  <si>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</si>
  <si>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</si>
  <si>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</si>
  <si>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</si>
  <si>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</si>
  <si>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</si>
  <si>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</si>
  <si>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</si>
  <si>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</si>
  <si>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</si>
  <si>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</si>
  <si>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</si>
  <si>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</si>
  <si>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</si>
  <si>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</si>
  <si>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</si>
  <si>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</si>
  <si>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</si>
  <si>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</si>
  <si>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</si>
  <si>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</si>
  <si>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</si>
  <si>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</si>
  <si>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</si>
  <si>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</si>
  <si>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</si>
  <si>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</si>
  <si>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</si>
  <si>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</si>
  <si>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</si>
  <si>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</si>
  <si>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</si>
  <si>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</si>
  <si>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</si>
  <si>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</si>
  <si>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</si>
  <si>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</si>
  <si>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</si>
  <si>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</si>
  <si>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</si>
  <si>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</si>
  <si>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</si>
  <si>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</si>
  <si>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</si>
  <si>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</si>
  <si>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</si>
  <si>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</si>
  <si>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</si>
  <si>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</si>
  <si>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</si>
  <si>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</si>
  <si>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</si>
  <si>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</si>
  <si>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</si>
  <si>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</si>
  <si>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</si>
  <si>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</si>
  <si>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</si>
  <si>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</si>
  <si>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</si>
  <si>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</si>
  <si>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</si>
  <si>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</si>
  <si>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</si>
  <si>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</si>
  <si>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</si>
  <si>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</si>
  <si>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</si>
  <si>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</si>
  <si>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</si>
  <si>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</si>
  <si>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</si>
  <si>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</si>
  <si>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</si>
  <si>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</si>
  <si>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</si>
  <si>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</si>
  <si>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</si>
  <si>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</si>
  <si>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</si>
  <si>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</si>
  <si>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</si>
  <si>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</si>
  <si>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</si>
  <si>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</si>
  <si>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</si>
  <si>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</si>
  <si>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</si>
  <si>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</si>
  <si>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</si>
  <si>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</si>
  <si>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</si>
  <si>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</si>
  <si>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</si>
  <si>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</si>
  <si>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</si>
  <si>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</si>
  <si>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</si>
  <si>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</si>
  <si>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</si>
  <si>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</si>
  <si>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</si>
  <si>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</si>
  <si>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</si>
  <si>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</si>
  <si>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</si>
  <si>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</si>
  <si>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</si>
  <si>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</si>
  <si>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</si>
  <si>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</si>
  <si>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</si>
  <si>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</si>
  <si>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</si>
  <si>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</si>
  <si>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</si>
  <si>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</si>
  <si>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</si>
  <si>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</si>
  <si>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</si>
  <si>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</si>
  <si>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</si>
  <si>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</si>
  <si>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</si>
  <si>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</si>
  <si>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</si>
  <si>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</si>
  <si>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</si>
  <si>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</si>
  <si>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</si>
  <si>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</si>
  <si>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</si>
  <si>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</si>
  <si>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</si>
  <si>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</si>
  <si>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</si>
  <si>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</si>
  <si>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</si>
  <si>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</si>
  <si>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</si>
  <si>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</si>
  <si>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</si>
  <si>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</si>
  <si>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</si>
  <si>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</si>
  <si>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</si>
  <si>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</si>
  <si>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</si>
  <si>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</si>
  <si>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</si>
  <si>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</si>
  <si>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</si>
  <si>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</si>
  <si>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</si>
  <si>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</si>
  <si>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</si>
  <si>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</si>
  <si>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</si>
  <si>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</si>
  <si>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</si>
  <si>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</si>
  <si>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</si>
  <si>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</si>
  <si>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</si>
  <si>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</si>
  <si>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</si>
  <si>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</si>
  <si>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</si>
  <si>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</si>
  <si>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</si>
  <si>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</si>
  <si>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</si>
  <si>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</si>
  <si>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</si>
  <si>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</si>
  <si>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</si>
  <si>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</si>
  <si>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</si>
  <si>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</si>
  <si>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</si>
  <si>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</si>
  <si>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</si>
  <si>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</si>
  <si>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</si>
  <si>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</si>
  <si>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</si>
  <si>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</si>
  <si>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</si>
  <si>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</si>
  <si>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</si>
  <si>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</si>
  <si>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</si>
  <si>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</si>
  <si>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</si>
  <si>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</si>
  <si>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</si>
  <si>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</si>
  <si>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</si>
  <si>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</si>
  <si>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</si>
  <si>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</si>
  <si>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</si>
  <si>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</si>
  <si>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</si>
  <si>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</si>
  <si>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</si>
  <si>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</si>
  <si>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</si>
  <si>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</si>
  <si>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</si>
  <si>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</si>
  <si>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</si>
  <si>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</si>
  <si>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</si>
  <si>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</si>
  <si>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</si>
  <si>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</si>
  <si>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</si>
  <si>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</si>
  <si>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</si>
  <si>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</si>
  <si>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</si>
  <si>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</si>
  <si>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</si>
  <si>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</si>
  <si>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</si>
  <si>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</si>
  <si>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</si>
  <si>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</si>
  <si>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</si>
  <si>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</si>
  <si>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</si>
  <si>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</si>
  <si>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</si>
  <si>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</si>
  <si>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</si>
  <si>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</si>
  <si>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</si>
  <si>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</si>
  <si>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</si>
  <si>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</si>
  <si>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</si>
  <si>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</si>
  <si>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</si>
  <si>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</si>
  <si>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</si>
  <si>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</si>
  <si>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</si>
  <si>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</si>
  <si>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</si>
  <si>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</si>
  <si>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</si>
  <si>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</si>
  <si>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</si>
  <si>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</si>
  <si>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</si>
  <si>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</si>
  <si>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</si>
  <si>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</si>
  <si>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</si>
  <si>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</si>
  <si>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</si>
  <si>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</si>
  <si>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</si>
  <si>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</si>
  <si>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</si>
  <si>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</si>
  <si>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</si>
  <si>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</si>
  <si>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</si>
  <si>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</si>
  <si>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</si>
  <si>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</si>
  <si>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</si>
  <si>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</si>
  <si>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</si>
  <si>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</si>
  <si>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</si>
  <si>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</si>
  <si>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</si>
  <si>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</si>
  <si>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</si>
  <si>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</si>
  <si>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</si>
  <si>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</si>
  <si>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</si>
  <si>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</si>
  <si>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</si>
  <si>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</si>
  <si>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</si>
  <si>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</si>
  <si>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</si>
  <si>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</si>
  <si>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</si>
  <si>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</si>
  <si>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</si>
  <si>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</si>
  <si>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</si>
  <si>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</si>
  <si>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</si>
  <si>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</si>
  <si>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</si>
  <si>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</si>
  <si>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</si>
  <si>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</si>
  <si>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</si>
  <si>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</si>
  <si>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</si>
  <si>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</si>
  <si>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</si>
  <si>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</si>
  <si>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</si>
  <si>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</si>
  <si>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</si>
  <si>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</si>
  <si>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</si>
  <si>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</si>
  <si>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</si>
  <si>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</si>
  <si>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</si>
  <si>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</si>
  <si>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</si>
  <si>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</si>
  <si>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</si>
  <si>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</si>
  <si>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</si>
  <si>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</si>
  <si>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</si>
  <si>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</si>
  <si>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</si>
  <si>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</si>
  <si>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</si>
  <si>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</si>
  <si>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</si>
  <si>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</si>
  <si>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</si>
  <si>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</si>
  <si>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</si>
  <si>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</si>
  <si>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</si>
  <si>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</si>
  <si>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</si>
  <si>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</si>
  <si>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</si>
  <si>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</si>
  <si>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</si>
  <si>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</si>
  <si>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</si>
  <si>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</si>
  <si>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</si>
  <si>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</si>
  <si>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</si>
  <si>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</si>
  <si>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</si>
  <si>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</si>
  <si>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</si>
  <si>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</si>
  <si>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</si>
  <si>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</si>
  <si>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</si>
  <si>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</si>
  <si>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</si>
  <si>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</si>
  <si>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</si>
  <si>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</si>
  <si>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</si>
  <si>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</si>
  <si>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</si>
  <si>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</si>
  <si>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</si>
  <si>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</si>
  <si>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</si>
  <si>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</si>
  <si>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</si>
  <si>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</si>
  <si>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</si>
  <si>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</si>
  <si>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</si>
  <si>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</si>
  <si>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</si>
  <si>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</si>
  <si>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</si>
  <si>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</si>
  <si>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</si>
  <si>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</si>
  <si>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</si>
  <si>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</si>
  <si>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</si>
  <si>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</si>
  <si>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</si>
  <si>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</si>
  <si>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</si>
  <si>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</si>
  <si>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</si>
  <si>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</si>
  <si>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</si>
  <si>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</si>
  <si>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</si>
  <si>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</si>
  <si>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</si>
  <si>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</si>
  <si>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</si>
  <si>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</si>
  <si>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</si>
  <si>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</si>
  <si>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</si>
  <si>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</si>
  <si>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</si>
  <si>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</si>
  <si>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</si>
  <si>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</si>
  <si>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</si>
  <si>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</si>
  <si>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</si>
  <si>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</si>
  <si>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</si>
  <si>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</si>
  <si>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</si>
  <si>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</si>
  <si>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</si>
  <si>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</si>
  <si>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</si>
  <si>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</si>
  <si>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</si>
  <si>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</si>
  <si>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</si>
  <si>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</si>
  <si>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</si>
  <si>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</si>
  <si>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</si>
  <si>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</si>
  <si>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</si>
  <si>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</si>
  <si>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</si>
  <si>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</si>
  <si>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</si>
  <si>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</si>
  <si>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</si>
  <si>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</si>
  <si>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</si>
  <si>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</si>
  <si>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</si>
  <si>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</si>
  <si>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</si>
  <si>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</si>
  <si>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</si>
  <si>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</si>
  <si>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</si>
  <si>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</si>
  <si>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</si>
  <si>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</si>
  <si>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</si>
  <si>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</si>
  <si>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</si>
  <si>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</si>
  <si>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</si>
  <si>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</si>
  <si>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</si>
  <si>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</si>
  <si>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</si>
  <si>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</si>
  <si>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</si>
  <si>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</si>
  <si>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</si>
  <si>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</si>
  <si>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</si>
  <si>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</si>
  <si>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</si>
  <si>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</si>
  <si>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</si>
  <si>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</si>
  <si>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</si>
  <si>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</si>
  <si>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</si>
  <si>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</si>
  <si>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</si>
  <si>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</si>
  <si>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</si>
  <si>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</si>
  <si>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</si>
  <si>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</si>
  <si>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</si>
  <si>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</si>
  <si>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</si>
  <si>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</si>
  <si>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</si>
  <si>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</si>
  <si>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</si>
  <si>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</si>
  <si>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</si>
  <si>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</si>
  <si>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</si>
  <si>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</si>
  <si>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</si>
  <si>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</si>
  <si>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</si>
  <si>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</si>
  <si>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</si>
  <si>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</si>
  <si>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</si>
  <si>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</si>
  <si>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</si>
  <si>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</si>
  <si>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</si>
  <si>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</si>
  <si>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</si>
  <si>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</si>
  <si>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</si>
  <si>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</si>
  <si>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</si>
  <si>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</si>
  <si>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</si>
  <si>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</si>
  <si>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</si>
  <si>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</si>
  <si>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</si>
  <si>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</si>
  <si>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</si>
  <si>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</si>
  <si>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</si>
  <si>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</si>
  <si>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</si>
  <si>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</si>
  <si>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</si>
  <si>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</si>
  <si>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</si>
  <si>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</si>
  <si>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</si>
  <si>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</si>
  <si>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</si>
  <si>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</si>
  <si>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</si>
  <si>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</si>
  <si>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</si>
  <si>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</si>
  <si>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</si>
  <si>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</si>
  <si>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</si>
  <si>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</si>
  <si>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</si>
  <si>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</si>
  <si>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</si>
  <si>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</si>
  <si>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</si>
  <si>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</si>
  <si>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</si>
  <si>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</si>
  <si>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</si>
  <si>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</si>
  <si>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</si>
  <si>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</si>
  <si>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</si>
  <si>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</si>
  <si>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</si>
  <si>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</si>
  <si>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</si>
  <si>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</si>
  <si>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</si>
  <si>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</si>
  <si>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</si>
  <si>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</si>
  <si>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</si>
  <si>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</si>
  <si>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</si>
  <si>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</si>
  <si>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</si>
  <si>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</si>
  <si>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</si>
  <si>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</si>
  <si>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</si>
  <si>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</si>
  <si>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</si>
  <si>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</si>
  <si>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</si>
  <si>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</si>
  <si>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</si>
  <si>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</si>
  <si>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</si>
  <si>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</si>
  <si>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</si>
  <si>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</si>
  <si>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</si>
  <si>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</si>
  <si>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</si>
  <si>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</si>
  <si>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</si>
  <si>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</si>
  <si>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</si>
  <si>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</si>
  <si>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</si>
  <si>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</si>
  <si>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</si>
  <si>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</si>
  <si>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</si>
  <si>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</si>
  <si>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</si>
  <si>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</si>
  <si>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</si>
  <si>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</si>
  <si>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</si>
  <si>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</si>
  <si>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</si>
  <si>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</si>
  <si>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</si>
  <si>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</si>
  <si>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</si>
  <si>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</si>
  <si>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</si>
  <si>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</si>
  <si>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</si>
  <si>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</si>
  <si>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</si>
  <si>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</si>
  <si>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</si>
  <si>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</si>
  <si>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</si>
  <si>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</si>
  <si>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</si>
  <si>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</si>
  <si>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</si>
  <si>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</si>
  <si>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</si>
  <si>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</si>
  <si>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</si>
  <si>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</si>
  <si>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</si>
  <si>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</si>
  <si>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</si>
  <si>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</si>
  <si>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</si>
  <si>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</si>
  <si>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</si>
  <si>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</si>
  <si>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</si>
  <si>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</si>
  <si>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</si>
  <si>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</si>
  <si>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</si>
  <si>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</si>
  <si>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</si>
  <si>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</si>
  <si>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</si>
  <si>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</si>
  <si>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</si>
  <si>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</si>
  <si>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</si>
  <si>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</si>
  <si>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</si>
  <si>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</si>
  <si>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</si>
  <si>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</si>
  <si>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</si>
  <si>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</si>
  <si>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</si>
  <si>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</si>
  <si>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</si>
  <si>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</si>
  <si>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</si>
  <si>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</si>
  <si>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</si>
  <si>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</si>
  <si>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</si>
  <si>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</si>
  <si>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</si>
  <si>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</si>
  <si>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</si>
  <si>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</si>
  <si>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</si>
  <si>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</si>
  <si>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</si>
  <si>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</si>
  <si>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</si>
  <si>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</si>
  <si>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</si>
  <si>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</si>
  <si>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</si>
  <si>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</si>
  <si>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</si>
  <si>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</si>
  <si>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</si>
  <si>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</si>
  <si>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</si>
  <si>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</si>
  <si>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</si>
  <si>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</si>
  <si>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</si>
  <si>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</si>
  <si>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</si>
  <si>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</si>
  <si>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</si>
  <si>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</si>
  <si>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</si>
  <si>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</si>
  <si>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</si>
  <si>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</si>
  <si>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</si>
  <si>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</si>
  <si>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</si>
  <si>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</si>
  <si>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</si>
  <si>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</si>
  <si>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</si>
  <si>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</si>
  <si>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</si>
  <si>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</si>
  <si>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</si>
  <si>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</si>
  <si>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</si>
  <si>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</si>
  <si>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</si>
  <si>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</si>
  <si>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</si>
  <si>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</si>
  <si>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</si>
  <si>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</si>
  <si>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</si>
  <si>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</si>
  <si>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</si>
  <si>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</si>
  <si>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</si>
  <si>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</si>
  <si>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</si>
  <si>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</si>
  <si>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</si>
  <si>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</si>
  <si>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</si>
  <si>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</si>
  <si>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</si>
  <si>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</si>
  <si>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</si>
  <si>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</si>
  <si>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</si>
  <si>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</si>
  <si>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</si>
  <si>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</si>
  <si>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</si>
  <si>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</si>
  <si>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</si>
  <si>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</si>
  <si>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</si>
  <si>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</si>
  <si>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</si>
  <si>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</si>
  <si>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</si>
  <si>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</si>
  <si>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</si>
  <si>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</si>
  <si>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</si>
  <si>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</si>
  <si>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</si>
  <si>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</si>
  <si>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</si>
  <si>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</si>
  <si>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</si>
  <si>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</si>
  <si>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</si>
  <si>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</si>
  <si>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</si>
  <si>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</si>
  <si>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</si>
  <si>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</si>
  <si>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</si>
  <si>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</si>
  <si>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</si>
  <si>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</si>
  <si>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</si>
  <si>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</si>
  <si>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</si>
  <si>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</si>
  <si>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</si>
  <si>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</si>
  <si>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</si>
  <si>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</si>
  <si>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</si>
  <si>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</si>
  <si>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</si>
  <si>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</si>
  <si>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</si>
  <si>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</si>
  <si>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</si>
  <si>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</si>
  <si>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</si>
  <si>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</si>
  <si>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</si>
  <si>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</si>
  <si>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</si>
  <si>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</si>
  <si>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</si>
  <si>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</si>
  <si>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</si>
  <si>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</si>
  <si>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</si>
  <si>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</si>
  <si>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</si>
  <si>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</si>
  <si>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</si>
  <si>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</si>
  <si>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</si>
  <si>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</si>
  <si>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</si>
  <si>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</si>
  <si>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</si>
  <si>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</si>
  <si>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</si>
  <si>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</si>
  <si>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</si>
  <si>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</si>
  <si>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</si>
  <si>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</si>
  <si>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</si>
  <si>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</si>
  <si>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</si>
  <si>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</si>
  <si>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</si>
  <si>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</si>
  <si>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</si>
  <si>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</si>
  <si>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</si>
  <si>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</si>
  <si>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</si>
  <si>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</si>
  <si>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</si>
  <si>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</si>
  <si>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</si>
  <si>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</si>
  <si>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</si>
  <si>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</si>
  <si>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</si>
  <si>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</si>
  <si>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</si>
  <si>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</si>
  <si>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</si>
  <si>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</si>
  <si>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</si>
  <si>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</si>
  <si>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</si>
  <si>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</si>
  <si>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</si>
  <si>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</si>
  <si>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</si>
  <si>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</si>
  <si>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</si>
  <si>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</si>
  <si>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</si>
  <si>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</si>
  <si>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</si>
  <si>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</si>
  <si>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</si>
  <si>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</si>
  <si>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</si>
  <si>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</si>
  <si>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</si>
  <si>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</si>
  <si>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</si>
  <si>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</si>
  <si>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</si>
  <si>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</si>
  <si>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</si>
  <si>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</si>
  <si>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</si>
  <si>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</si>
  <si>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</si>
  <si>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</si>
  <si>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</si>
  <si>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</si>
  <si>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</si>
  <si>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</si>
  <si>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</si>
  <si>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</si>
  <si>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</si>
  <si>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</si>
  <si>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</si>
  <si>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</si>
  <si>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</si>
  <si>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</si>
  <si>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</si>
  <si>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</si>
  <si>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</si>
  <si>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</si>
  <si>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</si>
  <si>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</si>
  <si>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</si>
  <si>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</si>
  <si>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</si>
  <si>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</si>
  <si>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</si>
  <si>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</si>
  <si>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</si>
  <si>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</si>
  <si>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</si>
  <si>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</si>
  <si>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</si>
  <si>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</si>
  <si>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</si>
  <si>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</si>
  <si>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</si>
  <si>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</si>
  <si>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</si>
  <si>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</si>
  <si>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</si>
  <si>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</si>
  <si>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</si>
  <si>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</si>
  <si>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</si>
  <si>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</si>
  <si>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</si>
  <si>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</si>
  <si>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</si>
  <si>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</si>
  <si>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</si>
  <si>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</si>
  <si>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</si>
  <si>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</si>
  <si>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</si>
  <si>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</si>
  <si>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</si>
  <si>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</si>
  <si>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</si>
  <si>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</si>
  <si>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</si>
  <si>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</si>
  <si>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</si>
  <si>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</si>
  <si>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</si>
  <si>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</si>
  <si>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</si>
  <si>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</si>
  <si>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</si>
  <si>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</si>
  <si>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</si>
  <si>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</si>
  <si>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</si>
  <si>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</si>
  <si>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</si>
  <si>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</si>
  <si>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</si>
  <si>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</si>
  <si>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</si>
  <si>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</si>
  <si>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</si>
  <si>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</si>
  <si>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</si>
  <si>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</si>
  <si>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</si>
  <si>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</si>
  <si>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</si>
  <si>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</si>
  <si>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</si>
  <si>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</si>
  <si>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</si>
  <si>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</si>
  <si>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</si>
  <si>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</si>
  <si>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</si>
  <si>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</si>
  <si>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</si>
  <si>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</si>
  <si>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</si>
  <si>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</si>
  <si>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</si>
  <si>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</si>
  <si>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</si>
  <si>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</si>
  <si>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</si>
  <si>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</si>
  <si>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</si>
  <si>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</si>
  <si>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</si>
  <si>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</si>
  <si>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</si>
  <si>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</si>
  <si>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</si>
  <si>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</si>
  <si>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</si>
  <si>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</si>
  <si>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</si>
  <si>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</si>
  <si>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</si>
  <si>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</si>
  <si>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</si>
  <si>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</si>
  <si>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</si>
  <si>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</si>
  <si>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</si>
  <si>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</si>
  <si>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</si>
  <si>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</si>
  <si>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</si>
  <si>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</si>
  <si>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</si>
  <si>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</si>
  <si>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</si>
  <si>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</si>
  <si>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</si>
  <si>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</si>
  <si>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</si>
  <si>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</si>
  <si>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</si>
  <si>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</si>
  <si>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</si>
  <si>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</si>
  <si>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</si>
  <si>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</si>
  <si>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</si>
  <si>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</si>
  <si>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</si>
  <si>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</si>
  <si>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</si>
  <si>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</si>
  <si>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</si>
  <si>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</si>
  <si>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</si>
  <si>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</si>
  <si>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</si>
  <si>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</si>
  <si>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</si>
  <si>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</si>
  <si>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</si>
  <si>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</si>
  <si>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</si>
  <si>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</si>
  <si>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</si>
  <si>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</si>
  <si>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</si>
  <si>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</si>
  <si>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</si>
  <si>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</si>
  <si>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</si>
  <si>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</si>
  <si>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</si>
  <si>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</si>
  <si>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</si>
  <si>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</si>
  <si>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</si>
  <si>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</si>
  <si>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</si>
  <si>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</si>
  <si>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</si>
  <si>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</si>
  <si>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</si>
  <si>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</si>
  <si>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</si>
  <si>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</si>
  <si>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</si>
  <si>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</si>
  <si>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</si>
  <si>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</si>
  <si>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</si>
  <si>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</si>
  <si>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</si>
  <si>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</si>
  <si>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</si>
  <si>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</si>
  <si>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</si>
  <si>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</si>
  <si>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</si>
  <si>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</si>
  <si>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</si>
  <si>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</si>
  <si>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</si>
  <si>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</si>
  <si>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</si>
  <si>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</si>
  <si>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</si>
  <si>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</si>
  <si>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</si>
  <si>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</si>
  <si>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</si>
  <si>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</si>
  <si>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</si>
  <si>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</si>
  <si>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</si>
  <si>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</si>
  <si>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</si>
  <si>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</si>
  <si>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</si>
  <si>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</si>
  <si>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</si>
  <si>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</si>
  <si>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</si>
  <si>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</si>
  <si>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</si>
  <si>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</si>
  <si>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</si>
  <si>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</si>
  <si>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</si>
  <si>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</si>
  <si>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</si>
  <si>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</si>
  <si>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</si>
  <si>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</si>
  <si>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</si>
  <si>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</si>
  <si>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</si>
  <si>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</si>
  <si>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</si>
  <si>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</si>
  <si>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</si>
  <si>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</si>
  <si>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</si>
  <si>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</si>
  <si>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</si>
  <si>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</si>
  <si>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</si>
  <si>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</si>
  <si>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</si>
  <si>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</si>
  <si>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</si>
  <si>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</si>
  <si>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</si>
  <si>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</si>
  <si>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</si>
  <si>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</si>
  <si>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</si>
  <si>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</si>
  <si>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</si>
  <si>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</si>
  <si>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</si>
  <si>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</si>
  <si>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</si>
  <si>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</si>
  <si>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</si>
  <si>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</si>
  <si>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</si>
  <si>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</si>
  <si>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</si>
  <si>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</si>
  <si>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</si>
  <si>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</si>
  <si>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</si>
  <si>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</si>
  <si>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</si>
  <si>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</si>
  <si>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</si>
  <si>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</si>
  <si>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</si>
  <si>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</si>
  <si>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</si>
  <si>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</si>
  <si>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</si>
  <si>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</si>
  <si>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</si>
  <si>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</si>
  <si>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</si>
  <si>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</si>
  <si>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</si>
  <si>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</si>
  <si>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</si>
  <si>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</si>
  <si>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</si>
  <si>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</si>
  <si>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</si>
  <si>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</si>
  <si>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</si>
  <si>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</si>
  <si>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</si>
  <si>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</si>
  <si>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</si>
  <si>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</si>
  <si>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</si>
  <si>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</si>
  <si>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</si>
  <si>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</si>
  <si>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</si>
  <si>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</si>
  <si>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</si>
  <si>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</si>
  <si>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</si>
  <si>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</si>
  <si>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</si>
  <si>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</si>
  <si>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</si>
  <si>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</si>
  <si>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</si>
  <si>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</si>
  <si>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</si>
  <si>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</si>
  <si>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</si>
  <si>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</si>
  <si>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</si>
  <si>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</si>
  <si>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</si>
  <si>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</si>
  <si>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</si>
  <si>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</si>
  <si>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</si>
  <si>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</si>
  <si>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</si>
  <si>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</si>
  <si>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</si>
  <si>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</si>
  <si>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</si>
  <si>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</si>
  <si>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</si>
  <si>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</si>
  <si>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</si>
  <si>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</si>
  <si>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</si>
  <si>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</si>
  <si>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</si>
  <si>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</si>
  <si>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</si>
  <si>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</si>
  <si>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</si>
  <si>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</si>
  <si>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</si>
  <si>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</si>
  <si>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</si>
  <si>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</si>
  <si>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</si>
  <si>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</si>
  <si>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</si>
  <si>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</si>
  <si>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</si>
  <si>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</si>
  <si>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</si>
  <si>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</si>
  <si>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</si>
  <si>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</si>
  <si>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</si>
  <si>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</si>
  <si>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</si>
  <si>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</si>
  <si>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</si>
  <si>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</si>
  <si>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</si>
  <si>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</si>
  <si>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</si>
  <si>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</si>
  <si>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</si>
  <si>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</si>
  <si>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</si>
  <si>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</si>
  <si>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</si>
  <si>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</si>
  <si>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</si>
  <si>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</si>
  <si>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</si>
  <si>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</si>
  <si>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</si>
  <si>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</si>
  <si>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</si>
  <si>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</si>
  <si>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</si>
  <si>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</si>
  <si>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</si>
  <si>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</si>
  <si>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</si>
  <si>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</si>
  <si>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</si>
  <si>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</si>
  <si>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</si>
  <si>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</si>
  <si>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</si>
  <si>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</si>
  <si>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</si>
  <si>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</si>
  <si>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</si>
  <si>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</si>
  <si>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</si>
  <si>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</si>
  <si>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</si>
  <si>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</si>
  <si>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</si>
  <si>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</si>
  <si>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</si>
  <si>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</si>
  <si>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</si>
  <si>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</si>
  <si>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</si>
  <si>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</si>
  <si>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</si>
  <si>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</si>
  <si>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</si>
  <si>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</si>
  <si>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</si>
  <si>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</si>
  <si>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</si>
  <si>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</si>
  <si>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</si>
  <si>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</si>
  <si>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</si>
  <si>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</si>
  <si>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</si>
  <si>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</si>
  <si>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</si>
  <si>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</si>
  <si>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</si>
  <si>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</si>
  <si>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</si>
  <si>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</si>
  <si>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</si>
  <si>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</si>
  <si>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</si>
  <si>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</si>
  <si>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</si>
  <si>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</si>
  <si>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</si>
  <si>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</si>
  <si>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</si>
  <si>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</si>
  <si>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</si>
  <si>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</si>
  <si>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</si>
  <si>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</si>
  <si>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</si>
  <si>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</si>
  <si>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</si>
  <si>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</si>
  <si>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</si>
  <si>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</si>
  <si>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</si>
  <si>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</si>
  <si>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</si>
  <si>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</si>
  <si>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</si>
  <si>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</si>
  <si>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</si>
  <si>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</si>
  <si>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</si>
  <si>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</si>
  <si>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</si>
  <si>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</si>
  <si>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</si>
  <si>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</si>
  <si>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</si>
  <si>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</si>
  <si>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</si>
  <si>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</si>
  <si>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</si>
  <si>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</si>
  <si>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</si>
  <si>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</si>
  <si>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</si>
  <si>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</si>
  <si>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</si>
  <si>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</si>
  <si>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</si>
  <si>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</si>
  <si>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</si>
  <si>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</si>
  <si>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</si>
  <si>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</si>
  <si>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</si>
  <si>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</si>
  <si>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</si>
  <si>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</si>
  <si>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</si>
  <si>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</si>
  <si>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</si>
  <si>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</si>
  <si>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</si>
  <si>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</si>
  <si>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</si>
  <si>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</si>
  <si>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</si>
  <si>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</si>
  <si>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</si>
  <si>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</si>
  <si>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</si>
  <si>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</si>
  <si>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</si>
  <si>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</si>
  <si>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</si>
  <si>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</si>
  <si>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</si>
  <si>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</si>
  <si>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</si>
  <si>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</si>
  <si>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</si>
  <si>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</si>
  <si>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</si>
  <si>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</si>
  <si>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</si>
  <si>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</si>
  <si>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</si>
  <si>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</si>
  <si>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</si>
  <si>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</si>
  <si>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</si>
  <si>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</si>
  <si>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</si>
  <si>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</si>
  <si>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</si>
  <si>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</si>
  <si>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</si>
  <si>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</si>
  <si>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</si>
  <si>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</si>
  <si>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</si>
  <si>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</si>
  <si>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</si>
  <si>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</si>
  <si>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</si>
  <si>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</si>
  <si>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</si>
  <si>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</si>
  <si>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</si>
  <si>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</si>
  <si>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</si>
  <si>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</si>
  <si>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</si>
  <si>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</si>
  <si>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</si>
  <si>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</si>
  <si>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</si>
  <si>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</si>
  <si>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</si>
  <si>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</si>
  <si>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</si>
  <si>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</si>
  <si>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</si>
  <si>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</si>
  <si>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</si>
  <si>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</si>
  <si>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</si>
  <si>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</si>
  <si>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</si>
  <si>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</si>
  <si>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</si>
  <si>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</si>
  <si>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</si>
  <si>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</si>
  <si>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</si>
  <si>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</si>
  <si>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</si>
  <si>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</si>
  <si>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</si>
  <si>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</si>
  <si>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</si>
  <si>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</si>
  <si>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</si>
  <si>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</si>
  <si>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</si>
  <si>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</si>
  <si>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</si>
  <si>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</si>
  <si>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</si>
  <si>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</si>
  <si>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</si>
  <si>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</si>
  <si>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</si>
  <si>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</si>
  <si>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</si>
  <si>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</si>
  <si>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</si>
  <si>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</si>
  <si>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</si>
  <si>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</si>
  <si>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</si>
  <si>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</si>
  <si>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</si>
  <si>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</si>
  <si>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</si>
  <si>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</si>
  <si>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</si>
  <si>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</si>
  <si>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</si>
  <si>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</si>
  <si>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</si>
  <si>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</si>
  <si>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</si>
  <si>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</si>
  <si>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</si>
  <si>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</si>
  <si>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</si>
  <si>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</si>
  <si>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</si>
  <si>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</si>
  <si>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</si>
  <si>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</si>
  <si>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</si>
  <si>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</si>
  <si>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</si>
  <si>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</si>
  <si>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</si>
  <si>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</si>
  <si>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</si>
  <si>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</si>
  <si>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</si>
  <si>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</si>
  <si>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</si>
  <si>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</si>
  <si>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</si>
  <si>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</si>
  <si>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</si>
  <si>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</si>
  <si>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</si>
  <si>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</si>
  <si>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</si>
  <si>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</si>
  <si>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</si>
  <si>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</si>
  <si>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</si>
  <si>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</si>
  <si>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</si>
  <si>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</si>
  <si>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</si>
  <si>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</si>
  <si>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</si>
  <si>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</si>
  <si>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</si>
  <si>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</si>
  <si>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</si>
  <si>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</si>
  <si>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</si>
  <si>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</si>
  <si>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</si>
  <si>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</si>
  <si>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</si>
  <si>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</si>
  <si>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</si>
  <si>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</si>
  <si>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</si>
  <si>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</si>
  <si>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</si>
  <si>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</si>
  <si>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</si>
  <si>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</si>
  <si>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</si>
  <si>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</si>
  <si>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</si>
  <si>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</si>
  <si>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</si>
  <si>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</si>
  <si>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</si>
  <si>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</si>
  <si>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</si>
  <si>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</si>
  <si>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</si>
  <si>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</si>
  <si>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</si>
  <si>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</si>
  <si>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</si>
  <si>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</si>
  <si>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</si>
  <si>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</si>
  <si>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</si>
  <si>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</si>
  <si>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</si>
  <si>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</si>
  <si>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</si>
  <si>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</si>
  <si>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</si>
  <si>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</si>
  <si>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</si>
  <si>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</si>
  <si>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</si>
  <si>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</si>
  <si>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</si>
  <si>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</si>
  <si>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</si>
  <si>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</si>
  <si>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</si>
  <si>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</si>
  <si>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</si>
  <si>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</si>
  <si>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</si>
  <si>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</si>
  <si>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</si>
  <si>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</si>
  <si>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</si>
  <si>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</si>
  <si>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</si>
  <si>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</si>
  <si>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</si>
  <si>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</si>
  <si>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</si>
  <si>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</si>
  <si>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</si>
  <si>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</si>
  <si>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</si>
  <si>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</si>
  <si>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</si>
  <si>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</si>
  <si>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</si>
  <si>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</si>
  <si>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</si>
  <si>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</si>
  <si>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</si>
  <si>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</si>
  <si>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</si>
  <si>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</si>
  <si>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</si>
  <si>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</si>
  <si>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</si>
  <si>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</si>
  <si>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</si>
  <si>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</si>
  <si>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</si>
  <si>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</si>
  <si>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</si>
  <si>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</si>
  <si>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</si>
  <si>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</si>
  <si>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</si>
  <si>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</si>
  <si>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</si>
  <si>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</si>
  <si>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</si>
  <si>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</si>
  <si>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</si>
  <si>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</si>
  <si>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</si>
  <si>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</si>
  <si>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</si>
  <si>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</si>
  <si>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</si>
  <si>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</si>
  <si>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</si>
  <si>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</si>
  <si>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</si>
  <si>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</si>
  <si>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</si>
  <si>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</si>
  <si>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</si>
  <si>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</si>
  <si>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</si>
  <si>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</si>
  <si>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</si>
  <si>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</si>
  <si>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</si>
  <si>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</si>
  <si>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</si>
  <si>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</si>
  <si>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</si>
  <si>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</si>
  <si>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</si>
  <si>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</si>
  <si>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</si>
  <si>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</si>
  <si>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</si>
  <si>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</si>
  <si>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</si>
  <si>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</si>
  <si>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</si>
  <si>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</si>
  <si>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</si>
  <si>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</si>
  <si>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</si>
  <si>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</si>
  <si>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</si>
  <si>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</si>
  <si>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</si>
  <si>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</si>
  <si>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</si>
  <si>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</si>
  <si>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</si>
  <si>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</si>
  <si>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</si>
  <si>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</si>
  <si>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</si>
  <si>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</si>
  <si>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</si>
  <si>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</si>
  <si>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</si>
  <si>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</si>
  <si>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</si>
  <si>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</si>
  <si>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</si>
  <si>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</si>
  <si>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</si>
  <si>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</si>
  <si>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</si>
  <si>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</si>
  <si>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</si>
  <si>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</si>
  <si>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</si>
  <si>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</si>
  <si>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</si>
  <si>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</si>
  <si>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</si>
  <si>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</si>
  <si>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</si>
  <si>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</si>
  <si>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</si>
  <si>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</si>
  <si>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</si>
  <si>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</si>
  <si>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</si>
  <si>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</si>
  <si>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</si>
  <si>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</si>
  <si>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</si>
  <si>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</si>
  <si>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</si>
  <si>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</si>
  <si>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</si>
  <si>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</si>
  <si>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</si>
  <si>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</si>
  <si>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</si>
  <si>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</si>
  <si>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</si>
  <si>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</si>
  <si>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</si>
  <si>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</si>
  <si>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</si>
  <si>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</si>
  <si>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</si>
  <si>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</si>
  <si>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</si>
  <si>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</si>
  <si>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</si>
  <si>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</si>
  <si>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</si>
  <si>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</si>
  <si>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</si>
  <si>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</si>
  <si>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</si>
  <si>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</si>
  <si>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</si>
  <si>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</si>
  <si>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</si>
  <si>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</si>
  <si>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</si>
  <si>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</si>
  <si>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</si>
  <si>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</si>
  <si>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</si>
  <si>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</si>
  <si>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</si>
  <si>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</si>
  <si>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</si>
  <si>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</si>
  <si>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</si>
  <si>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</si>
  <si>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</si>
  <si>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</si>
  <si>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</si>
  <si>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</si>
  <si>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</si>
  <si>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</si>
  <si>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</si>
  <si>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</si>
  <si>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</si>
  <si>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</si>
  <si>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</si>
  <si>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</si>
  <si>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</si>
  <si>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</si>
  <si>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</si>
  <si>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</si>
  <si>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</si>
  <si>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</si>
  <si>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</si>
  <si>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</si>
  <si>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</si>
  <si>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</si>
  <si>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</si>
  <si>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</si>
  <si>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</si>
  <si>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</si>
  <si>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</si>
  <si>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</si>
  <si>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</si>
  <si>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</si>
  <si>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</si>
  <si>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</si>
  <si>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</si>
  <si>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</si>
  <si>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</si>
  <si>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</si>
  <si>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</si>
  <si>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</si>
  <si>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</si>
  <si>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</si>
  <si>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</si>
  <si>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</si>
  <si>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</si>
  <si>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</si>
  <si>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</si>
  <si>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</si>
  <si>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</si>
  <si>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</si>
  <si>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</si>
  <si>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</si>
  <si>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</si>
  <si>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</si>
  <si>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</si>
  <si>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</si>
  <si>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</si>
  <si>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</si>
  <si>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</si>
  <si>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</si>
  <si>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</si>
  <si>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</si>
  <si>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</si>
  <si>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</si>
  <si>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</si>
  <si>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</si>
  <si>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</si>
  <si>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</si>
  <si>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</si>
  <si>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</si>
  <si>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</si>
  <si>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</si>
  <si>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</si>
  <si>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</si>
  <si>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</si>
  <si>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</si>
  <si>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</si>
  <si>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</si>
  <si>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</si>
  <si>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</si>
  <si>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</si>
  <si>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</si>
  <si>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</si>
  <si>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</si>
  <si>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</si>
  <si>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</si>
  <si>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</si>
  <si>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</si>
  <si>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</si>
  <si>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</si>
  <si>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</si>
  <si>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</si>
  <si>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</si>
  <si>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</si>
  <si>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</si>
  <si>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</si>
  <si>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</si>
  <si>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</si>
  <si>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</si>
  <si>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</si>
  <si>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</si>
  <si>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</si>
  <si>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</si>
  <si>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</si>
  <si>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</si>
  <si>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</si>
  <si>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</si>
  <si>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</si>
  <si>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</si>
  <si>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</si>
  <si>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</si>
  <si>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</si>
  <si>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</si>
  <si>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</si>
  <si>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</si>
  <si>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</si>
  <si>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</si>
  <si>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</si>
  <si>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</si>
  <si>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</si>
  <si>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</si>
  <si>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</si>
  <si>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</si>
  <si>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</si>
  <si>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</si>
  <si>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</si>
  <si>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</si>
  <si>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</si>
  <si>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</si>
  <si>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</si>
  <si>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</si>
  <si>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</si>
  <si>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</si>
  <si>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</si>
  <si>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</si>
  <si>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</si>
  <si>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</si>
  <si>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</si>
  <si>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</si>
  <si>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</si>
  <si>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</si>
  <si>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</si>
  <si>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</si>
  <si>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</si>
  <si>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</si>
  <si>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</si>
  <si>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</si>
  <si>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</si>
  <si>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</si>
  <si>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</si>
  <si>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</si>
  <si>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</si>
  <si>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</si>
  <si>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</si>
  <si>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</si>
  <si>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</si>
  <si>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</si>
  <si>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</si>
  <si>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</si>
  <si>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</si>
  <si>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</si>
  <si>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</si>
  <si>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</si>
  <si>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</si>
  <si>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</si>
  <si>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</si>
  <si>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</si>
  <si>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</si>
  <si>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</si>
  <si>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</si>
  <si>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</si>
  <si>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</si>
  <si>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</si>
  <si>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</si>
  <si>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</si>
  <si>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</si>
  <si>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</si>
  <si>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</si>
  <si>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</si>
  <si>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</si>
  <si>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</si>
  <si>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</si>
  <si>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</si>
  <si>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</si>
  <si>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</si>
  <si>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</si>
  <si>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</si>
  <si>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</si>
  <si>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</si>
  <si>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</si>
  <si>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</si>
  <si>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</si>
  <si>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</si>
  <si>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</si>
  <si>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</si>
  <si>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</si>
  <si>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</si>
  <si>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</si>
  <si>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</si>
  <si>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</si>
  <si>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</si>
  <si>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</si>
  <si>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</si>
  <si>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</si>
  <si>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</si>
  <si>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</si>
  <si>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</si>
  <si>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</si>
  <si>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</si>
  <si>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</si>
  <si>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</si>
  <si>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</si>
  <si>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</si>
  <si>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</si>
  <si>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</si>
  <si>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</si>
  <si>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</si>
  <si>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</si>
  <si>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</si>
  <si>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</si>
  <si>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</si>
  <si>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</si>
  <si>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</si>
  <si>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</si>
  <si>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</si>
  <si>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</si>
  <si>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</si>
  <si>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</si>
  <si>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</si>
  <si>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</si>
  <si>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</si>
  <si>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</si>
  <si>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</si>
  <si>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</si>
  <si>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</si>
  <si>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</si>
  <si>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</si>
  <si>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</si>
  <si>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</si>
  <si>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</si>
  <si>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</si>
  <si>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</si>
  <si>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</si>
  <si>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</si>
  <si>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</si>
  <si>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</si>
  <si>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</si>
  <si>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</si>
  <si>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</si>
  <si>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</si>
  <si>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</si>
  <si>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</si>
  <si>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</si>
  <si>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</si>
  <si>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</si>
  <si>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</si>
  <si>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</si>
  <si>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</si>
  <si>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</si>
  <si>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</si>
  <si>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</si>
  <si>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</si>
  <si>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</si>
  <si>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</si>
  <si>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</si>
  <si>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</si>
  <si>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</si>
  <si>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</si>
  <si>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</si>
  <si>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</si>
  <si>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</si>
  <si>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</si>
  <si>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</si>
  <si>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</si>
  <si>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</si>
  <si>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</si>
  <si>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</si>
  <si>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</si>
  <si>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</si>
  <si>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</si>
  <si>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</si>
  <si>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</si>
  <si>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</si>
  <si>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</si>
  <si>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</si>
  <si>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</si>
  <si>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</si>
  <si>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</si>
  <si>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</si>
  <si>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</si>
  <si>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</si>
  <si>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</si>
  <si>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</si>
  <si>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</si>
  <si>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</si>
  <si>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</si>
  <si>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</si>
  <si>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</si>
  <si>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</si>
  <si>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</si>
  <si>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</si>
  <si>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</si>
  <si>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</si>
  <si>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</si>
  <si>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</si>
  <si>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</si>
  <si>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</si>
  <si>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</si>
  <si>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</si>
  <si>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</si>
  <si>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</si>
  <si>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</si>
  <si>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</si>
  <si>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</si>
  <si>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</si>
  <si>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</si>
  <si>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</si>
  <si>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</si>
  <si>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</si>
  <si>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</si>
  <si>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</si>
  <si>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</si>
  <si>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</si>
  <si>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</si>
  <si>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</si>
  <si>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</si>
  <si>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</si>
  <si>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</si>
  <si>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</si>
  <si>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</si>
  <si>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</si>
  <si>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</si>
  <si>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</si>
  <si>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</si>
  <si>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</si>
  <si>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</si>
  <si>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</si>
  <si>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</si>
  <si>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</si>
  <si>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</si>
  <si>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</si>
  <si>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</si>
  <si>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</si>
  <si>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</si>
  <si>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</si>
  <si>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</si>
  <si>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</si>
  <si>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</si>
  <si>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</si>
  <si>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</si>
  <si>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</si>
  <si>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</si>
  <si>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</si>
  <si>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</si>
  <si>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</si>
  <si>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</si>
  <si>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</si>
  <si>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</si>
  <si>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</si>
  <si>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</si>
  <si>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</si>
  <si>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</si>
  <si>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</si>
  <si>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</si>
  <si>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</si>
  <si>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</si>
  <si>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</si>
  <si>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</si>
  <si>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</si>
  <si>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</si>
  <si>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</si>
  <si>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</si>
  <si>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</si>
  <si>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</si>
  <si>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</si>
  <si>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</si>
  <si>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</si>
  <si>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</si>
  <si>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</si>
  <si>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</si>
  <si>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</si>
  <si>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</si>
  <si>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</si>
  <si>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</si>
  <si>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</si>
  <si>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</si>
  <si>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</si>
  <si>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</si>
  <si>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</si>
  <si>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</si>
  <si>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</si>
  <si>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</si>
  <si>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</si>
  <si>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</si>
  <si>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</si>
  <si>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</si>
  <si>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</si>
  <si>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</si>
  <si>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</si>
  <si>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</si>
  <si>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</si>
  <si>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</si>
  <si>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</si>
  <si>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</si>
  <si>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</si>
  <si>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</si>
  <si>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</si>
  <si>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</si>
  <si>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</si>
  <si>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</si>
  <si>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</si>
  <si>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</si>
  <si>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</si>
  <si>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</si>
  <si>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</si>
  <si>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</si>
  <si>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</si>
  <si>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</si>
  <si>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</si>
  <si>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</si>
  <si>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</si>
  <si>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</si>
  <si>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</si>
  <si>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</si>
  <si>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</si>
  <si>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</si>
  <si>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</si>
  <si>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</si>
  <si>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</si>
  <si>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</si>
  <si>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</si>
  <si>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</si>
  <si>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</si>
  <si>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</si>
  <si>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</si>
  <si>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</si>
  <si>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</si>
  <si>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</si>
  <si>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</si>
  <si>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</si>
  <si>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</si>
  <si>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</si>
  <si>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</si>
  <si>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</si>
  <si>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</si>
  <si>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</si>
  <si>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</si>
  <si>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</si>
  <si>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</si>
  <si>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</si>
  <si>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</si>
  <si>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</si>
  <si>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</si>
  <si>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</si>
  <si>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</si>
  <si>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</si>
  <si>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</si>
  <si>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</si>
  <si>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</si>
  <si>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</si>
  <si>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</si>
  <si>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</si>
  <si>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</si>
  <si>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</si>
  <si>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</si>
  <si>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</si>
  <si>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</si>
  <si>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</si>
  <si>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</si>
  <si>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</si>
  <si>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</si>
  <si>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</si>
  <si>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</si>
  <si>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</si>
  <si>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</si>
  <si>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</si>
  <si>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</si>
  <si>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</si>
  <si>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</si>
  <si>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</si>
  <si>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</si>
  <si>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</si>
  <si>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</si>
  <si>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</si>
  <si>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</si>
  <si>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</si>
  <si>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</si>
  <si>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</si>
  <si>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</si>
  <si>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</si>
  <si>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</si>
  <si>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</si>
  <si>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</si>
  <si>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</si>
  <si>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</si>
  <si>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</si>
  <si>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</si>
  <si>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</si>
  <si>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</si>
  <si>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</si>
  <si>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</si>
  <si>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</si>
  <si>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</si>
  <si>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</si>
  <si>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</si>
  <si>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</si>
  <si>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</si>
  <si>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</si>
  <si>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</si>
  <si>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</si>
  <si>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</si>
  <si>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</si>
  <si>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</si>
  <si>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</si>
  <si>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</si>
  <si>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</si>
  <si>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</si>
  <si>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</si>
  <si>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</si>
  <si>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</si>
  <si>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</si>
  <si>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</si>
  <si>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</si>
  <si>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</si>
  <si>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</si>
  <si>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</si>
  <si>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</si>
  <si>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</si>
  <si>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</si>
  <si>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</si>
  <si>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</si>
  <si>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</si>
  <si>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</si>
  <si>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</si>
  <si>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</si>
  <si>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</si>
  <si>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</si>
  <si>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</si>
  <si>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</si>
  <si>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</si>
  <si>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</si>
  <si>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</si>
  <si>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</si>
  <si>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</si>
  <si>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</si>
  <si>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</si>
  <si>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</si>
  <si>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</si>
  <si>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</si>
  <si>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</si>
  <si>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</si>
  <si>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</si>
  <si>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</si>
  <si>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</si>
  <si>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</si>
  <si>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</si>
  <si>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</si>
  <si>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</si>
  <si>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</si>
  <si>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</si>
  <si>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</si>
  <si>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</si>
  <si>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</si>
  <si>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</si>
  <si>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</si>
  <si>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</si>
  <si>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</si>
  <si>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</si>
  <si>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</si>
  <si>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</si>
  <si>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</si>
  <si>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</si>
  <si>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</si>
  <si>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</si>
  <si>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</si>
  <si>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</si>
  <si>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</si>
  <si>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</si>
  <si>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</si>
  <si>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</si>
  <si>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</si>
  <si>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</si>
  <si>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</si>
  <si>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</si>
  <si>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</si>
  <si>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</si>
  <si>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</si>
  <si>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</si>
  <si>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</si>
  <si>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</si>
  <si>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</si>
  <si>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</si>
  <si>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</si>
  <si>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</si>
  <si>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</si>
  <si>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</si>
  <si>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</si>
  <si>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</si>
  <si>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</si>
  <si>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</si>
  <si>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</si>
  <si>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</si>
  <si>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</si>
  <si>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</si>
  <si>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</si>
  <si>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</si>
  <si>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</si>
  <si>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</si>
  <si>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</si>
  <si>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</si>
  <si>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</si>
  <si>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</si>
  <si>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</si>
  <si>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</si>
  <si>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</si>
  <si>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</si>
  <si>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</si>
  <si>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</si>
  <si>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</si>
  <si>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</si>
  <si>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</si>
  <si>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</si>
  <si>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</si>
  <si>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</si>
  <si>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</si>
  <si>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</si>
  <si>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</si>
  <si>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</si>
  <si>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</si>
  <si>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</si>
  <si>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</si>
  <si>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</si>
  <si>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</si>
  <si>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</si>
  <si>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</si>
  <si>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</si>
  <si>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</si>
  <si>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</si>
  <si>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</si>
  <si>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</si>
  <si>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</si>
  <si>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</si>
  <si>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</si>
  <si>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</si>
  <si>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</si>
  <si>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</si>
  <si>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</si>
  <si>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</si>
  <si>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</si>
  <si>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</si>
  <si>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</si>
  <si>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</si>
  <si>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</si>
  <si>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</si>
  <si>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</si>
  <si>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</si>
  <si>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</si>
  <si>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</si>
  <si>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</si>
  <si>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</si>
  <si>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</si>
  <si>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</si>
  <si>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</si>
  <si>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</si>
  <si>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</si>
  <si>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</si>
  <si>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</si>
  <si>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</si>
  <si>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</si>
  <si>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</si>
  <si>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</si>
  <si>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</si>
  <si>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</si>
  <si>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</si>
  <si>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</si>
  <si>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</si>
  <si>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</si>
  <si>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</si>
  <si>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</si>
  <si>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</si>
  <si>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</si>
  <si>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</si>
  <si>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</si>
  <si>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</si>
  <si>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</si>
  <si>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</si>
  <si>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</si>
  <si>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</si>
  <si>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</si>
  <si>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</si>
  <si>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</si>
  <si>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</si>
  <si>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</si>
  <si>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</si>
  <si>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</si>
  <si>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</si>
  <si>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</si>
  <si>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</si>
  <si>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</si>
  <si>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</si>
  <si>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</si>
  <si>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</si>
  <si>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</si>
  <si>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</si>
  <si>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</si>
  <si>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</si>
  <si>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</si>
  <si>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</si>
  <si>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</si>
  <si>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</si>
  <si>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</si>
  <si>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</si>
  <si>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</si>
  <si>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</si>
  <si>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</si>
  <si>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</si>
  <si>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</si>
  <si>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</si>
  <si>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</si>
  <si>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</si>
  <si>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</si>
  <si>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</si>
  <si>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</si>
  <si>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</si>
  <si>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</si>
  <si>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</si>
  <si>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</si>
  <si>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</si>
  <si>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</si>
  <si>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</si>
  <si>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</si>
  <si>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</si>
  <si>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</si>
  <si>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</si>
  <si>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</si>
  <si>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</si>
  <si>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</si>
  <si>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</si>
  <si>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</si>
  <si>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</si>
  <si>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</si>
  <si>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</si>
  <si>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</si>
  <si>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</si>
  <si>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</si>
  <si>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</si>
  <si>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</si>
  <si>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</si>
  <si>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</si>
  <si>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</si>
  <si>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</si>
  <si>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</si>
  <si>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</si>
  <si>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</si>
  <si>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</si>
  <si>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</si>
  <si>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</si>
  <si>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</si>
  <si>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</si>
  <si>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</si>
  <si>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</si>
  <si>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</si>
  <si>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</si>
  <si>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</si>
  <si>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</si>
  <si>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</si>
  <si>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</si>
  <si>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</si>
  <si>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</si>
  <si>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</si>
  <si>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</si>
  <si>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</si>
  <si>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</si>
  <si>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</si>
  <si>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</si>
  <si>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</si>
  <si>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</si>
  <si>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</si>
  <si>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</si>
  <si>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</si>
  <si>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</si>
  <si>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</si>
  <si>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</si>
  <si>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</si>
  <si>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</si>
  <si>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</si>
  <si>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</si>
  <si>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</si>
  <si>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</si>
  <si>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</si>
  <si>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</si>
  <si>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</si>
  <si>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</si>
  <si>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</si>
  <si>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</si>
  <si>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</si>
  <si>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</si>
  <si>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</si>
  <si>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</si>
  <si>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</si>
  <si>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</si>
  <si>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</si>
  <si>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</si>
  <si>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</si>
  <si>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</si>
  <si>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</si>
  <si>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</si>
  <si>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</si>
  <si>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</si>
  <si>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</si>
  <si>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</si>
  <si>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</si>
  <si>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</si>
  <si>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</si>
  <si>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</si>
  <si>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</si>
  <si>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</si>
  <si>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</si>
  <si>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</si>
  <si>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</si>
  <si>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</si>
  <si>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</si>
  <si>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</si>
  <si>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</si>
  <si>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</si>
  <si>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</si>
  <si>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</si>
  <si>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</si>
  <si>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</si>
  <si>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</si>
  <si>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</si>
  <si>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</si>
  <si>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</si>
  <si>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</si>
  <si>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</si>
  <si>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</si>
  <si>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</si>
  <si>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</si>
  <si>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</si>
  <si>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</si>
  <si>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</si>
  <si>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</si>
  <si>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</si>
  <si>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</si>
  <si>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</si>
  <si>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</si>
  <si>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</si>
  <si>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</si>
  <si>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</si>
  <si>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</si>
  <si>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</si>
  <si>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</si>
  <si>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</si>
  <si>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</si>
  <si>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</si>
  <si>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</si>
  <si>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</si>
  <si>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</si>
  <si>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</si>
  <si>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</si>
  <si>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</si>
  <si>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</si>
  <si>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</si>
  <si>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</si>
  <si>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</si>
  <si>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</si>
  <si>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</si>
  <si>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</si>
  <si>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</si>
  <si>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</si>
  <si>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</si>
  <si>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</si>
  <si>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</si>
  <si>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</si>
  <si>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</si>
  <si>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</si>
  <si>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</si>
  <si>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</si>
  <si>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</si>
  <si>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</si>
  <si>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</si>
  <si>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</si>
  <si>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</si>
  <si>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</si>
  <si>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</si>
  <si>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</si>
  <si>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</si>
  <si>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</si>
  <si>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</si>
  <si>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</si>
  <si>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</si>
  <si>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</si>
  <si>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</si>
  <si>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</si>
  <si>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</si>
  <si>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</si>
  <si>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</si>
  <si>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</si>
  <si>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</si>
  <si>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</si>
  <si>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</si>
  <si>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</si>
  <si>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</si>
  <si>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</si>
  <si>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</si>
  <si>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</si>
  <si>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</si>
  <si>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</si>
  <si>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</si>
  <si>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</si>
  <si>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</si>
  <si>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</si>
  <si>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</si>
  <si>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</si>
  <si>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</si>
  <si>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</si>
  <si>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</si>
  <si>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</si>
  <si>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</si>
  <si>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</si>
  <si>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</si>
  <si>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</si>
  <si>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</si>
  <si>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</si>
  <si>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</si>
  <si>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</si>
  <si>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</si>
  <si>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</si>
  <si>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</si>
  <si>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</si>
  <si>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</si>
  <si>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</si>
  <si>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</si>
  <si>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</si>
  <si>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</si>
  <si>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</si>
  <si>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</si>
  <si>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</si>
  <si>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</si>
  <si>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</si>
  <si>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</si>
  <si>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</si>
  <si>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</si>
  <si>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</si>
  <si>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</si>
  <si>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</si>
  <si>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</si>
  <si>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</si>
  <si>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</si>
  <si>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</si>
  <si>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</si>
  <si>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</si>
  <si>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</si>
  <si>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</si>
  <si>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</si>
  <si>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</si>
  <si>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</si>
  <si>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</si>
  <si>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</si>
  <si>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</si>
  <si>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</si>
  <si>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</si>
  <si>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</si>
  <si>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</si>
  <si>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</si>
  <si>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</si>
  <si>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</si>
  <si>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</si>
  <si>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</si>
  <si>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</si>
  <si>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</si>
  <si>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</si>
  <si>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</si>
  <si>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</si>
  <si>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</si>
  <si>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</si>
  <si>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</si>
  <si>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</si>
  <si>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</si>
  <si>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</si>
  <si>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</si>
  <si>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</si>
  <si>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</si>
  <si>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</si>
  <si>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</si>
  <si>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</si>
  <si>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</si>
  <si>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</si>
  <si>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</si>
  <si>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</si>
  <si>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</si>
  <si>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</si>
  <si>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</si>
  <si>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</si>
  <si>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</si>
  <si>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</si>
  <si>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</si>
  <si>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</si>
  <si>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</si>
  <si>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</si>
  <si>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</si>
  <si>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</si>
  <si>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</si>
  <si>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</si>
  <si>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</si>
  <si>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</si>
  <si>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</si>
  <si>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</si>
  <si>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</si>
  <si>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</si>
  <si>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</si>
  <si>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</si>
  <si>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</si>
  <si>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</si>
  <si>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</si>
  <si>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</si>
  <si>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</si>
  <si>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</si>
  <si>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</si>
  <si>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</si>
  <si>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</si>
  <si>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</si>
  <si>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</si>
  <si>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</si>
  <si>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</si>
  <si>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</si>
  <si>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</si>
  <si>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</si>
  <si>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</si>
  <si>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</si>
  <si>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</si>
  <si>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</si>
  <si>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</si>
  <si>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</si>
  <si>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</si>
  <si>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</si>
  <si>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</si>
  <si>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</si>
  <si>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</si>
  <si>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</si>
  <si>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</si>
  <si>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</si>
  <si>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</si>
  <si>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</si>
  <si>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</si>
  <si>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</si>
  <si>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</si>
  <si>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</si>
  <si>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</si>
  <si>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</si>
  <si>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</si>
  <si>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</si>
  <si>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</si>
  <si>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</si>
  <si>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</si>
  <si>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</si>
  <si>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</si>
  <si>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</si>
  <si>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</si>
  <si>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</si>
  <si>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</si>
  <si>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</si>
  <si>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</si>
  <si>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</si>
  <si>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</si>
  <si>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</si>
  <si>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</si>
  <si>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</si>
  <si>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</si>
  <si>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</si>
  <si>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</si>
  <si>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</si>
  <si>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</si>
  <si>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</si>
  <si>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</si>
  <si>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</si>
  <si>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</si>
  <si>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</si>
  <si>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</si>
  <si>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</si>
  <si>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</si>
  <si>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</si>
  <si>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</si>
  <si>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</si>
  <si>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</si>
  <si>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</si>
  <si>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</si>
  <si>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</si>
  <si>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</si>
  <si>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</si>
  <si>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</si>
  <si>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</si>
  <si>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</si>
  <si>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</si>
  <si>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</si>
  <si>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</si>
  <si>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</si>
  <si>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</si>
  <si>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</si>
  <si>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</si>
  <si>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</si>
  <si>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</si>
  <si>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</si>
  <si>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</si>
  <si>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</si>
  <si>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</si>
  <si>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</si>
  <si>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</si>
  <si>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</si>
  <si>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</si>
  <si>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</si>
  <si>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</si>
  <si>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</si>
  <si>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</si>
  <si>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</si>
  <si>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</si>
  <si>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</si>
  <si>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</si>
  <si>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</si>
  <si>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</si>
  <si>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</si>
  <si>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</si>
  <si>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</si>
  <si>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</si>
  <si>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</si>
  <si>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</si>
  <si>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</si>
  <si>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</si>
  <si>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</si>
  <si>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</si>
  <si>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</si>
  <si>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</si>
  <si>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</si>
  <si>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</si>
  <si>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</si>
  <si>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</si>
  <si>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</si>
  <si>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</si>
  <si>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</si>
  <si>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</si>
  <si>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</si>
  <si>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</si>
  <si>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</si>
  <si>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</si>
  <si>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</si>
  <si>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</si>
  <si>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</si>
  <si>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</si>
  <si>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</si>
  <si>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</si>
  <si>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</si>
  <si>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</si>
  <si>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</si>
  <si>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</si>
  <si>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</si>
  <si>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</si>
  <si>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</si>
  <si>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</si>
  <si>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</si>
  <si>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</si>
  <si>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</si>
  <si>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</si>
  <si>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</si>
  <si>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</si>
  <si>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</si>
  <si>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</si>
  <si>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</si>
  <si>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</si>
  <si>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</si>
  <si>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</si>
  <si>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</si>
  <si>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</si>
  <si>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</si>
  <si>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</si>
  <si>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</si>
  <si>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</si>
  <si>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</si>
  <si>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</si>
  <si>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</si>
  <si>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</si>
  <si>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</si>
  <si>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</si>
  <si>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</si>
  <si>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</si>
  <si>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</si>
  <si>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</si>
  <si>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</si>
  <si>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</si>
  <si>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</si>
  <si>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</si>
  <si>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</si>
  <si>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</si>
  <si>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</si>
  <si>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</si>
  <si>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</si>
  <si>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</si>
  <si>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</si>
  <si>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</si>
  <si>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</si>
  <si>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</si>
  <si>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</si>
  <si>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</si>
  <si>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</si>
  <si>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</si>
  <si>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</si>
  <si>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</si>
  <si>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</si>
  <si>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</si>
  <si>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</si>
  <si>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</si>
  <si>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</si>
  <si>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</si>
  <si>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</si>
  <si>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</si>
  <si>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</si>
  <si>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</si>
  <si>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</si>
  <si>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</si>
  <si>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</si>
  <si>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</si>
  <si>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</si>
  <si>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</si>
  <si>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</si>
  <si>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</si>
  <si>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</si>
  <si>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</si>
  <si>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</si>
  <si>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</si>
  <si>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</si>
  <si>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</si>
  <si>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</si>
  <si>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</si>
  <si>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</si>
  <si>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</si>
  <si>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</si>
  <si>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</si>
  <si>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</si>
  <si>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</si>
  <si>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</si>
  <si>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</si>
  <si>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</si>
  <si>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</si>
  <si>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</si>
  <si>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</si>
  <si>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</si>
  <si>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</si>
  <si>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</si>
  <si>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</si>
  <si>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</si>
  <si>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</si>
  <si>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</si>
  <si>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</si>
  <si>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</si>
  <si>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</si>
  <si>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</si>
  <si>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</si>
  <si>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</si>
  <si>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</si>
  <si>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</si>
  <si>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</si>
  <si>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</si>
  <si>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</si>
  <si>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</si>
  <si>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</si>
  <si>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</si>
  <si>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</si>
  <si>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</si>
  <si>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</si>
  <si>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</si>
  <si>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</si>
  <si>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</si>
  <si>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</si>
  <si>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</si>
  <si>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</si>
  <si>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</si>
  <si>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</si>
  <si>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</si>
  <si>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</si>
  <si>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</si>
  <si>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</si>
  <si>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</si>
  <si>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</si>
  <si>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</si>
  <si>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</si>
  <si>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</si>
  <si>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</si>
  <si>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</si>
  <si>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</si>
  <si>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</si>
  <si>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</si>
  <si>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</si>
  <si>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</si>
  <si>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</si>
  <si>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</si>
  <si>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</si>
  <si>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</si>
  <si>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</si>
  <si>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</si>
  <si>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</si>
  <si>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</si>
  <si>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</si>
  <si>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</si>
  <si>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</si>
  <si>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</si>
  <si>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</si>
  <si>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</si>
  <si>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</si>
  <si>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</si>
  <si>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</si>
  <si>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</si>
  <si>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</si>
  <si>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</si>
  <si>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</si>
  <si>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</si>
  <si>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</si>
  <si>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</si>
  <si>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</si>
  <si>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</si>
  <si>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</si>
  <si>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</si>
  <si>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</si>
  <si>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</si>
  <si>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</si>
  <si>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</si>
  <si>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</si>
  <si>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</si>
  <si>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</si>
  <si>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</si>
  <si>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</si>
  <si>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</si>
  <si>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</si>
  <si>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</si>
  <si>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</si>
  <si>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</si>
  <si>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</si>
  <si>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</si>
  <si>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</si>
  <si>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</si>
  <si>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</si>
  <si>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</si>
  <si>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</si>
  <si>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</si>
  <si>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</si>
  <si>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</si>
  <si>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</si>
  <si>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</si>
  <si>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</si>
  <si>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</si>
  <si>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</si>
  <si>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</si>
  <si>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</si>
  <si>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</si>
  <si>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</si>
  <si>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</si>
  <si>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</si>
  <si>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</si>
  <si>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</si>
  <si>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</si>
  <si>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</si>
  <si>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</si>
  <si>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</si>
  <si>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</si>
  <si>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</si>
  <si>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</si>
  <si>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</si>
  <si>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</si>
  <si>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</si>
  <si>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</si>
  <si>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</si>
  <si>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</si>
  <si>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</si>
  <si>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</si>
  <si>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</si>
  <si>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</si>
  <si>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</si>
  <si>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</si>
  <si>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</si>
  <si>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</si>
  <si>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</si>
  <si>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</si>
  <si>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</si>
  <si>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</si>
  <si>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</si>
  <si>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</si>
  <si>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</si>
  <si>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</si>
  <si>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</si>
  <si>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</si>
  <si>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</si>
  <si>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</si>
  <si>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</si>
  <si>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</si>
  <si>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</si>
  <si>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</si>
  <si>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</si>
  <si>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</si>
  <si>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</si>
  <si>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</si>
  <si>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</si>
  <si>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</si>
  <si>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</si>
  <si>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</si>
  <si>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</si>
  <si>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</si>
  <si>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</si>
  <si>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</si>
  <si>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</si>
  <si>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</si>
  <si>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</si>
  <si>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</si>
  <si>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</si>
  <si>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</si>
  <si>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</si>
  <si>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</si>
  <si>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</si>
  <si>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</si>
  <si>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</si>
  <si>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</si>
  <si>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</si>
  <si>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</si>
  <si>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</si>
  <si>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</si>
  <si>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</si>
  <si>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</si>
  <si>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</si>
  <si>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</si>
  <si>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</si>
  <si>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</si>
  <si>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</si>
  <si>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</si>
  <si>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</si>
  <si>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</si>
  <si>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</si>
  <si>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</si>
  <si>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</si>
  <si>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</si>
  <si>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</si>
  <si>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</si>
  <si>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</si>
  <si>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</si>
  <si>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</si>
  <si>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</si>
  <si>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</si>
  <si>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</si>
  <si>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</si>
  <si>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</si>
  <si>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</si>
  <si>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</si>
  <si>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</si>
  <si>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</si>
  <si>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</si>
  <si>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</si>
  <si>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</si>
  <si>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</si>
  <si>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</si>
  <si>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</si>
  <si>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</si>
  <si>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</si>
  <si>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</si>
  <si>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</si>
  <si>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</si>
  <si>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</si>
  <si>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</si>
  <si>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</si>
  <si>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</si>
  <si>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</si>
  <si>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</si>
  <si>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</si>
  <si>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</si>
  <si>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</si>
  <si>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</si>
  <si>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</si>
  <si>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</si>
  <si>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</si>
  <si>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</si>
  <si>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</si>
  <si>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</si>
  <si>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</si>
  <si>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</si>
  <si>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</si>
  <si>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</si>
  <si>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</si>
  <si>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</si>
  <si>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</si>
  <si>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</si>
  <si>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</si>
  <si>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</si>
  <si>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</si>
  <si>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</si>
  <si>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</si>
  <si>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</si>
  <si>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</si>
  <si>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</si>
  <si>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</si>
  <si>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</si>
  <si>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</si>
  <si>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</si>
  <si>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</si>
  <si>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</si>
  <si>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</si>
  <si>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</si>
  <si>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</si>
  <si>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</si>
  <si>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</si>
  <si>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</si>
  <si>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</si>
  <si>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</si>
  <si>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</si>
  <si>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</si>
  <si>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</si>
  <si>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</si>
  <si>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</si>
  <si>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</si>
  <si>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</si>
  <si>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</si>
  <si>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</si>
  <si>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</si>
  <si>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</si>
  <si>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</si>
  <si>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</si>
  <si>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</si>
  <si>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</si>
  <si>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</si>
  <si>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</si>
  <si>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</si>
  <si>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</si>
  <si>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</si>
  <si>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</si>
  <si>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</si>
  <si>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</si>
  <si>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</si>
  <si>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</si>
  <si>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</si>
  <si>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</si>
  <si>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</si>
  <si>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</si>
  <si>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</si>
  <si>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</si>
  <si>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</si>
  <si>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</si>
  <si>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</si>
  <si>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</si>
  <si>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</si>
  <si>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</si>
  <si>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</si>
  <si>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</si>
  <si>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</si>
  <si>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</si>
  <si>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</si>
  <si>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</si>
  <si>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</si>
  <si>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</si>
  <si>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</si>
  <si>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</si>
  <si>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</si>
  <si>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</si>
  <si>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</si>
  <si>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</si>
  <si>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</si>
  <si>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</si>
  <si>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</si>
  <si>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</si>
  <si>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</si>
  <si>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</si>
  <si>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</si>
  <si>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</si>
  <si>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</si>
  <si>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</si>
  <si>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</si>
  <si>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</si>
  <si>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</si>
  <si>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</si>
  <si>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</si>
  <si>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</si>
  <si>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</si>
  <si>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</si>
  <si>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</si>
  <si>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</si>
  <si>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</si>
  <si>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</si>
  <si>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</si>
  <si>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</si>
  <si>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</si>
  <si>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</si>
  <si>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</si>
  <si>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</si>
  <si>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</si>
  <si>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</si>
  <si>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</si>
  <si>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</si>
  <si>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</si>
  <si>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</si>
  <si>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</si>
  <si>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</si>
  <si>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</si>
  <si>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</si>
  <si>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</si>
  <si>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</si>
  <si>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</si>
  <si>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</si>
  <si>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</si>
  <si>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</si>
  <si>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</si>
  <si>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</si>
  <si>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</si>
  <si>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</si>
  <si>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</si>
  <si>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</si>
  <si>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</si>
  <si>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</si>
  <si>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</si>
  <si>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</si>
  <si>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</si>
  <si>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</si>
  <si>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</si>
  <si>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</si>
  <si>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</si>
  <si>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</si>
  <si>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</si>
  <si>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</si>
  <si>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</si>
  <si>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</si>
  <si>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</si>
  <si>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</si>
  <si>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</si>
  <si>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</si>
  <si>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</si>
  <si>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</si>
  <si>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</si>
  <si>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</si>
  <si>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</si>
  <si>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</si>
  <si>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</si>
  <si>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</si>
  <si>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</si>
  <si>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</si>
  <si>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</si>
  <si>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</si>
  <si>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</si>
  <si>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</si>
  <si>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</si>
  <si>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</si>
  <si>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</si>
  <si>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</si>
  <si>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</si>
  <si>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</si>
  <si>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</si>
  <si>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</si>
  <si>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</si>
  <si>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</si>
  <si>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</si>
  <si>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</si>
  <si>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</si>
  <si>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</si>
  <si>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</si>
  <si>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</si>
  <si>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</si>
  <si>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</si>
  <si>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</si>
  <si>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</si>
  <si>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</si>
  <si>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</si>
  <si>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</si>
  <si>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</si>
  <si>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</si>
  <si>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</si>
  <si>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</si>
  <si>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</si>
  <si>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</si>
  <si>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</si>
  <si>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</si>
  <si>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</si>
  <si>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</si>
  <si>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</si>
  <si>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</si>
  <si>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</si>
  <si>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</si>
  <si>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</si>
  <si>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</si>
  <si>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</si>
  <si>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</si>
  <si>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</si>
  <si>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</si>
  <si>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</si>
  <si>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</si>
  <si>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</si>
  <si>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</si>
  <si>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</si>
  <si>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</si>
  <si>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</si>
  <si>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</si>
  <si>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</si>
  <si>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</si>
  <si>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</si>
  <si>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</si>
  <si>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</si>
  <si>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</si>
  <si>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</si>
  <si>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</si>
  <si>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</si>
  <si>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</si>
  <si>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</si>
  <si>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</si>
  <si>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</si>
  <si>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</si>
  <si>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</si>
  <si>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</si>
  <si>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</si>
  <si>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</si>
  <si>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</si>
  <si>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</si>
  <si>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</si>
  <si>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</si>
  <si>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</si>
  <si>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</si>
  <si>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</si>
  <si>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</si>
  <si>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</si>
  <si>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</si>
  <si>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</si>
  <si>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</si>
  <si>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</si>
  <si>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</si>
  <si>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</si>
  <si>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</si>
  <si>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</si>
  <si>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</si>
  <si>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</si>
  <si>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</si>
  <si>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</si>
  <si>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</si>
  <si>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</si>
  <si>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</si>
  <si>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</si>
  <si>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</si>
  <si>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</si>
  <si>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</si>
  <si>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</si>
  <si>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</si>
  <si>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</si>
  <si>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</si>
  <si>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</si>
  <si>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</si>
  <si>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</si>
  <si>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</si>
  <si>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</si>
  <si>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</si>
  <si>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</si>
  <si>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</si>
  <si>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</si>
  <si>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</si>
  <si>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</si>
  <si>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</si>
  <si>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</si>
  <si>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</si>
  <si>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</si>
  <si>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</si>
  <si>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</si>
  <si>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</si>
  <si>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</si>
  <si>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</si>
  <si>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</si>
  <si>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</si>
  <si>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</si>
  <si>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</si>
  <si>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</si>
  <si>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</si>
  <si>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</si>
  <si>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</si>
  <si>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</si>
  <si>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</si>
  <si>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</si>
  <si>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</si>
  <si>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</si>
  <si>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</si>
  <si>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</si>
  <si>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</si>
  <si>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</si>
  <si>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</si>
  <si>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</si>
  <si>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</si>
  <si>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</si>
  <si>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</si>
  <si>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</si>
  <si>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</si>
  <si>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</si>
  <si>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</si>
  <si>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</si>
  <si>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</si>
  <si>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</si>
  <si>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</si>
  <si>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</si>
  <si>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</si>
  <si>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</si>
  <si>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</si>
  <si>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</si>
  <si>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</si>
  <si>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</si>
  <si>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</si>
  <si>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</si>
  <si>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</si>
  <si>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</si>
  <si>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</si>
  <si>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</si>
  <si>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</si>
  <si>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</si>
  <si>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</si>
  <si>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</si>
  <si>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</si>
  <si>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</si>
  <si>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</si>
  <si>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</si>
  <si>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</si>
  <si>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</si>
  <si>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</si>
  <si>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</si>
  <si>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</si>
  <si>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</si>
  <si>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</si>
  <si>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</si>
  <si>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</si>
  <si>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</si>
  <si>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</si>
  <si>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</si>
  <si>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</si>
  <si>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</si>
  <si>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</si>
  <si>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</si>
  <si>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</si>
  <si>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</si>
  <si>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</si>
  <si>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</si>
  <si>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</si>
  <si>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</si>
  <si>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</si>
  <si>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</si>
  <si>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</si>
  <si>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</si>
  <si>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</si>
  <si>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</si>
  <si>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</si>
  <si>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</si>
  <si>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</si>
  <si>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</si>
  <si>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</si>
  <si>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</si>
  <si>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</si>
  <si>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</si>
  <si>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</si>
  <si>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</si>
  <si>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</si>
  <si>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</si>
  <si>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</si>
  <si>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</si>
  <si>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</si>
  <si>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</si>
  <si>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</si>
  <si>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</si>
  <si>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</si>
  <si>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</si>
  <si>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</si>
  <si>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</si>
  <si>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</si>
  <si>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</si>
  <si>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</si>
  <si>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</si>
  <si>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</si>
  <si>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</si>
  <si>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</si>
  <si>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</si>
  <si>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</si>
  <si>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</si>
  <si>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</si>
  <si>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</si>
  <si>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</si>
  <si>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</si>
  <si>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</si>
  <si>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</si>
  <si>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</si>
  <si>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</si>
  <si>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</si>
  <si>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</si>
  <si>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</si>
  <si>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</si>
  <si>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</si>
  <si>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</si>
  <si>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</si>
  <si>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</si>
  <si>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</si>
  <si>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</si>
  <si>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</si>
  <si>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</si>
  <si>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</si>
  <si>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</si>
  <si>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</si>
  <si>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</si>
  <si>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</si>
  <si>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</si>
  <si>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</si>
  <si>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</si>
  <si>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</si>
  <si>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</si>
  <si>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</si>
  <si>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</si>
  <si>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</si>
  <si>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</si>
  <si>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</si>
  <si>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</si>
  <si>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</si>
  <si>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</si>
  <si>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</si>
  <si>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</si>
  <si>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</si>
  <si>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</si>
  <si>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</si>
  <si>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</si>
  <si>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</si>
  <si>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</si>
  <si>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</si>
  <si>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</si>
  <si>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</si>
  <si>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</si>
  <si>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</si>
  <si>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</si>
  <si>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</si>
  <si>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</si>
  <si>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</si>
  <si>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</si>
  <si>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</si>
  <si>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</si>
  <si>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</si>
  <si>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</si>
  <si>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</si>
  <si>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</si>
  <si>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</si>
  <si>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</si>
  <si>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</si>
  <si>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</si>
  <si>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</si>
  <si>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</si>
  <si>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</si>
  <si>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</si>
  <si>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</si>
  <si>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</si>
  <si>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</si>
  <si>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</si>
  <si>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</si>
  <si>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</si>
  <si>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</si>
  <si>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</si>
  <si>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</si>
  <si>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</si>
  <si>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</si>
  <si>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</si>
  <si>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</si>
  <si>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</si>
  <si>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</si>
  <si>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</si>
  <si>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</si>
  <si>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</si>
  <si>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</si>
  <si>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</si>
  <si>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</si>
  <si>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</si>
  <si>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</si>
  <si>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</si>
  <si>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</si>
  <si>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</si>
  <si>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</si>
  <si>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</si>
  <si>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</si>
  <si>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</si>
  <si>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</si>
  <si>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</si>
  <si>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</si>
  <si>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</si>
  <si>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</si>
  <si>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</si>
  <si>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</si>
  <si>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</si>
  <si>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</si>
  <si>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</si>
  <si>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</si>
  <si>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</si>
  <si>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</si>
  <si>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</si>
  <si>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</si>
  <si>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</si>
  <si>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</si>
  <si>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</si>
  <si>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</si>
  <si>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</si>
  <si>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</si>
  <si>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</si>
  <si>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</si>
  <si>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</si>
  <si>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</si>
  <si>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</si>
  <si>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</si>
  <si>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</si>
  <si>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</si>
  <si>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</si>
  <si>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</si>
  <si>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</si>
  <si>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</si>
  <si>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</si>
  <si>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</si>
  <si>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</si>
  <si>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</si>
  <si>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</si>
  <si>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</si>
  <si>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</si>
  <si>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</si>
  <si>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</si>
  <si>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</si>
  <si>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</si>
  <si>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</si>
  <si>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</si>
  <si>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</si>
  <si>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</si>
  <si>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</si>
  <si>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</si>
  <si>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</si>
  <si>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</si>
  <si>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</si>
  <si>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</si>
  <si>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</si>
  <si>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</si>
  <si>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</si>
  <si>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</si>
  <si>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</si>
  <si>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</si>
  <si>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</si>
  <si>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</si>
  <si>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</si>
  <si>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</si>
  <si>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</si>
  <si>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</si>
  <si>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</si>
  <si>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</si>
  <si>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</si>
  <si>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</si>
  <si>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</si>
  <si>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</si>
  <si>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</si>
  <si>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</si>
  <si>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</si>
  <si>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</si>
  <si>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</si>
  <si>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</si>
  <si>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</si>
  <si>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</si>
  <si>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</si>
  <si>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</si>
  <si>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</si>
  <si>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</si>
  <si>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</si>
  <si>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</si>
  <si>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</si>
  <si>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</si>
  <si>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</si>
  <si>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</si>
  <si>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</si>
  <si>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</si>
  <si>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</si>
  <si>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</si>
  <si>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</si>
  <si>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</si>
  <si>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</si>
  <si>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</si>
  <si>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</si>
  <si>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</si>
  <si>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</si>
  <si>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</si>
  <si>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</si>
  <si>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</si>
  <si>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</si>
  <si>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</si>
  <si>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</si>
  <si>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</si>
  <si>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</si>
  <si>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</si>
  <si>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</si>
  <si>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</si>
  <si>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</si>
  <si>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</si>
  <si>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</si>
  <si>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</si>
  <si>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</si>
  <si>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</si>
  <si>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</si>
  <si>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</si>
  <si>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</si>
  <si>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</si>
  <si>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</si>
  <si>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</si>
  <si>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</si>
  <si>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</si>
  <si>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</si>
  <si>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</si>
  <si>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</si>
  <si>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</si>
  <si>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</si>
  <si>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</si>
  <si>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</si>
  <si>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</si>
  <si>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</si>
  <si>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</si>
  <si>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</si>
  <si>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</si>
  <si>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</si>
  <si>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</si>
  <si>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</si>
  <si>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</si>
  <si>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</si>
  <si>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</si>
  <si>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</si>
  <si>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</si>
  <si>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</si>
  <si>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</si>
  <si>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</si>
  <si>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</si>
  <si>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</si>
  <si>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</si>
  <si>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</si>
  <si>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</si>
  <si>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</si>
  <si>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</si>
  <si>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</si>
  <si>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</si>
  <si>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</si>
  <si>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</si>
  <si>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</si>
  <si>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</si>
  <si>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</si>
  <si>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</si>
  <si>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</si>
  <si>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</si>
  <si>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</si>
  <si>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</si>
  <si>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</si>
  <si>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</si>
  <si>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</si>
  <si>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</si>
  <si>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</si>
  <si>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</si>
  <si>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</si>
  <si>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</si>
  <si>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</si>
  <si>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</si>
  <si>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</si>
  <si>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</si>
  <si>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</si>
  <si>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</si>
  <si>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</si>
  <si>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</si>
  <si>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</si>
  <si>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</si>
  <si>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</si>
  <si>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</si>
  <si>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</si>
  <si>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</si>
  <si>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</si>
  <si>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</si>
  <si>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</si>
  <si>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</si>
  <si>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</si>
  <si>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</si>
  <si>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</si>
  <si>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</si>
  <si>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</si>
  <si>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</si>
  <si>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</si>
  <si>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</si>
  <si>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</si>
  <si>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</si>
  <si>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</si>
  <si>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</si>
  <si>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</si>
  <si>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</si>
  <si>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</si>
  <si>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</si>
  <si>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</si>
  <si>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</si>
  <si>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</si>
  <si>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</si>
  <si>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</si>
  <si>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</si>
  <si>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</si>
  <si>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</si>
  <si>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</si>
  <si>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</si>
  <si>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</si>
  <si>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</si>
  <si>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</si>
  <si>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</si>
  <si>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</si>
  <si>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</si>
  <si>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</si>
  <si>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</si>
  <si>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</si>
  <si>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</si>
  <si>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</si>
  <si>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</si>
  <si>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</si>
  <si>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</si>
  <si>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</si>
  <si>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</si>
  <si>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</si>
  <si>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</si>
  <si>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</si>
  <si>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</si>
  <si>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</si>
  <si>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</si>
  <si>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</si>
  <si>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</si>
  <si>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</si>
  <si>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</si>
  <si>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</si>
  <si>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</si>
  <si>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</si>
  <si>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</si>
  <si>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</si>
  <si>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</si>
  <si>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</si>
  <si>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</si>
  <si>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</si>
  <si>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</si>
  <si>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</si>
  <si>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</si>
  <si>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</si>
  <si>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</si>
  <si>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</si>
  <si>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</si>
  <si>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</si>
  <si>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</si>
  <si>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</si>
  <si>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</si>
  <si>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</si>
  <si>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</si>
  <si>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</si>
  <si>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</si>
  <si>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</si>
  <si>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</si>
  <si>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</si>
  <si>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</si>
  <si>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</si>
  <si>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</si>
  <si>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</si>
  <si>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</si>
  <si>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</si>
  <si>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</si>
  <si>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</si>
  <si>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</si>
  <si>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</si>
  <si>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</si>
  <si>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</si>
  <si>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</si>
  <si>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</si>
  <si>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</si>
  <si>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</si>
  <si>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</si>
  <si>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</si>
  <si>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</si>
  <si>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</si>
  <si>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</si>
  <si>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</si>
  <si>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</si>
  <si>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</si>
  <si>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</si>
  <si>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</si>
  <si>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</si>
  <si>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</si>
  <si>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</si>
  <si>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</si>
  <si>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</si>
  <si>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</si>
  <si>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</si>
  <si>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</si>
  <si>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</si>
  <si>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</si>
  <si>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</si>
  <si>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</si>
  <si>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</si>
  <si>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</si>
  <si>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</si>
  <si>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</si>
  <si>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</si>
  <si>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</si>
  <si>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</si>
  <si>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</si>
  <si>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</si>
  <si>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</si>
  <si>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</si>
  <si>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</si>
  <si>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</si>
  <si>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</si>
  <si>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</si>
  <si>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</si>
  <si>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</si>
  <si>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</si>
  <si>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</si>
  <si>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</si>
  <si>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</si>
  <si>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</si>
  <si>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</si>
  <si>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</si>
  <si>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</si>
  <si>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</si>
  <si>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</si>
  <si>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</si>
  <si>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</si>
  <si>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</si>
  <si>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</si>
  <si>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</si>
  <si>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</si>
  <si>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</si>
  <si>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</si>
  <si>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</si>
  <si>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</si>
  <si>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</si>
  <si>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</si>
  <si>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</si>
  <si>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</si>
  <si>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</si>
  <si>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</si>
  <si>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</si>
  <si>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</si>
  <si>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</si>
  <si>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</si>
  <si>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</si>
  <si>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</si>
  <si>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</si>
  <si>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</si>
  <si>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</si>
  <si>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</si>
  <si>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</si>
  <si>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</si>
  <si>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</si>
  <si>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</si>
  <si>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</si>
  <si>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</si>
  <si>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</si>
  <si>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</si>
  <si>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</si>
  <si>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</si>
  <si>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</si>
  <si>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</si>
  <si>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</si>
  <si>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</si>
  <si>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</si>
  <si>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</si>
  <si>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</si>
  <si>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</si>
  <si>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</si>
  <si>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</si>
  <si>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</si>
  <si>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</si>
  <si>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</si>
  <si>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</si>
  <si>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</si>
  <si>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</si>
  <si>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</si>
  <si>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</si>
  <si>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</si>
  <si>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</si>
  <si>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</si>
  <si>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</si>
  <si>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</si>
  <si>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</si>
  <si>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</si>
  <si>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</si>
  <si>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</si>
  <si>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</si>
  <si>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</si>
  <si>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</si>
  <si>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</si>
  <si>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</si>
  <si>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</si>
  <si>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</si>
  <si>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</si>
  <si>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</si>
  <si>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</si>
  <si>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</si>
  <si>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</si>
  <si>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</si>
  <si>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</si>
  <si>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</si>
  <si>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</si>
  <si>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</si>
  <si>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</si>
  <si>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</si>
  <si>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</si>
  <si>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</si>
  <si>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</si>
  <si>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</si>
  <si>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</si>
  <si>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</si>
  <si>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</si>
  <si>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</si>
  <si>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</si>
  <si>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</si>
  <si>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</si>
  <si>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</si>
  <si>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</si>
  <si>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</si>
  <si>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</si>
  <si>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</si>
  <si>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</si>
  <si>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</si>
  <si>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</si>
  <si>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</si>
  <si>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</si>
  <si>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</si>
  <si>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</si>
  <si>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</si>
  <si>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</si>
  <si>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</si>
  <si>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</si>
  <si>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</si>
  <si>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</si>
  <si>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</si>
  <si>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</si>
  <si>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</si>
  <si>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</si>
  <si>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</si>
  <si>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</si>
  <si>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</si>
  <si>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</si>
  <si>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</si>
  <si>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</si>
  <si>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</si>
  <si>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</si>
  <si>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</si>
  <si>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</si>
  <si>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</si>
  <si>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</si>
  <si>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</si>
  <si>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</si>
  <si>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</si>
  <si>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</si>
  <si>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</si>
  <si>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</si>
  <si>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</si>
  <si>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</si>
  <si>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</si>
  <si>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</si>
  <si>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</si>
  <si>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</si>
  <si>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</si>
  <si>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</si>
  <si>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</si>
  <si>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</si>
  <si>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</si>
  <si>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</si>
  <si>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</si>
  <si>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</si>
  <si>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</si>
  <si>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</si>
  <si>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</si>
  <si>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</si>
  <si>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</si>
  <si>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</si>
  <si>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</si>
  <si>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</si>
  <si>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</si>
  <si>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</si>
  <si>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</si>
  <si>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</si>
  <si>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</si>
  <si>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</si>
  <si>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</si>
  <si>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</si>
  <si>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</si>
  <si>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</si>
  <si>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</si>
  <si>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</si>
  <si>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</si>
  <si>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</si>
  <si>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</si>
  <si>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</si>
  <si>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</si>
  <si>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</si>
  <si>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</si>
  <si>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</si>
  <si>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</si>
  <si>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</si>
  <si>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</si>
  <si>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</si>
  <si>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</si>
  <si>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</si>
  <si>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</si>
  <si>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</si>
  <si>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</si>
  <si>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</si>
  <si>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</si>
  <si>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</si>
  <si>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</si>
  <si>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</si>
  <si>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</si>
  <si>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</si>
  <si>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</si>
  <si>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</si>
  <si>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</si>
  <si>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</si>
  <si>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</si>
  <si>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</si>
  <si>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</si>
  <si>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</si>
  <si>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</si>
  <si>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</si>
  <si>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</si>
  <si>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</si>
  <si>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</si>
  <si>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</si>
  <si>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</si>
  <si>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</si>
  <si>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</si>
  <si>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</si>
  <si>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</si>
  <si>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</si>
  <si>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</si>
  <si>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</si>
  <si>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</si>
  <si>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</si>
  <si>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</si>
  <si>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</si>
  <si>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</si>
  <si>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</si>
  <si>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</si>
  <si>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</si>
  <si>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</si>
  <si>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</si>
  <si>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</si>
  <si>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</si>
  <si>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</si>
  <si>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</si>
  <si>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</si>
  <si>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</si>
  <si>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</si>
  <si>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</si>
  <si>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</si>
  <si>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</si>
  <si>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</si>
  <si>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</si>
  <si>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</si>
  <si>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</si>
  <si>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</si>
  <si>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</si>
  <si>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</si>
  <si>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</si>
  <si>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</si>
  <si>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</si>
  <si>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</si>
  <si>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</si>
  <si>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</si>
  <si>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</si>
  <si>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</si>
  <si>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</si>
  <si>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</si>
  <si>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</si>
  <si>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</si>
  <si>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</si>
  <si>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</si>
  <si>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</si>
  <si>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</si>
  <si>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</si>
  <si>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</si>
  <si>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</si>
  <si>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</si>
  <si>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</si>
  <si>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</si>
  <si>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</si>
  <si>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</si>
  <si>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</si>
  <si>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</si>
  <si>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</si>
  <si>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</si>
  <si>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</si>
  <si>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</si>
  <si>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</si>
  <si>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</si>
  <si>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</si>
  <si>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</si>
  <si>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</si>
  <si>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</si>
  <si>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</si>
  <si>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</si>
  <si>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</si>
  <si>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</si>
  <si>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</si>
  <si>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</si>
  <si>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</si>
  <si>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</si>
  <si>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</si>
  <si>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</si>
  <si>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</si>
  <si>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</si>
  <si>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</si>
  <si>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</si>
  <si>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</si>
  <si>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</si>
  <si>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</si>
  <si>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</si>
  <si>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</si>
  <si>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</si>
  <si>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</si>
  <si>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</si>
  <si>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</si>
  <si>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</si>
  <si>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</si>
  <si>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</si>
  <si>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</si>
  <si>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</si>
  <si>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</si>
  <si>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</si>
  <si>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</si>
  <si>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</si>
  <si>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</si>
  <si>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</si>
  <si>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</si>
  <si>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</si>
  <si>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</si>
  <si>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</si>
  <si>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</si>
  <si>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</si>
  <si>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</si>
  <si>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</si>
  <si>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</si>
  <si>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</si>
  <si>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</si>
  <si>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</si>
  <si>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</si>
  <si>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</si>
  <si>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</si>
  <si>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</si>
  <si>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</si>
  <si>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</si>
  <si>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</si>
  <si>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</si>
  <si>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</si>
  <si>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</si>
  <si>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</si>
  <si>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</si>
  <si>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</si>
  <si>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</si>
  <si>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</si>
  <si>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</si>
  <si>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</si>
  <si>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</si>
  <si>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</si>
  <si>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</si>
  <si>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</si>
  <si>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</si>
  <si>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</si>
  <si>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</si>
  <si>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</si>
  <si>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</si>
  <si>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</si>
  <si>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</si>
  <si>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</si>
  <si>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</si>
  <si>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</si>
  <si>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</si>
  <si>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</si>
  <si>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</si>
  <si>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</si>
  <si>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</si>
  <si>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</si>
  <si>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</si>
  <si>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</si>
  <si>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</si>
  <si>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</si>
  <si>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</si>
  <si>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</si>
  <si>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</si>
  <si>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</si>
  <si>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</si>
  <si>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</si>
  <si>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</si>
  <si>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</si>
  <si>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</si>
  <si>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</si>
  <si>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</si>
  <si>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</si>
  <si>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</si>
  <si>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</si>
  <si>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</si>
  <si>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</si>
  <si>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</si>
  <si>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</si>
  <si>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</si>
  <si>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</si>
  <si>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</si>
  <si>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</si>
  <si>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</si>
  <si>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</si>
  <si>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</si>
  <si>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</si>
  <si>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</si>
  <si>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</si>
  <si>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</si>
  <si>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</si>
  <si>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</si>
  <si>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</si>
  <si>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</si>
  <si>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</si>
  <si>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</si>
  <si>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</si>
  <si>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</si>
  <si>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</si>
  <si>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</si>
  <si>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</si>
  <si>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</si>
  <si>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</si>
  <si>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</si>
  <si>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</si>
  <si>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</si>
  <si>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</si>
  <si>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</si>
  <si>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</si>
  <si>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</si>
  <si>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</si>
  <si>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</si>
  <si>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</si>
  <si>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</si>
  <si>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</si>
  <si>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</si>
  <si>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</si>
  <si>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</si>
  <si>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</si>
  <si>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</si>
  <si>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</si>
  <si>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</si>
  <si>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</si>
  <si>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</si>
  <si>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</si>
  <si>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</si>
  <si>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</si>
  <si>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</si>
  <si>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</si>
  <si>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</si>
  <si>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</si>
  <si>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</si>
  <si>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</si>
  <si>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</si>
  <si>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</si>
  <si>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</si>
  <si>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</si>
  <si>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</si>
  <si>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</si>
  <si>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</si>
  <si>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</si>
  <si>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</si>
  <si>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</si>
  <si>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</si>
  <si>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</si>
  <si>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</si>
  <si>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</si>
  <si>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</si>
  <si>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</si>
  <si>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</si>
  <si>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</si>
  <si>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</si>
  <si>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</si>
  <si>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</si>
  <si>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</si>
  <si>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</si>
  <si>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</si>
  <si>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</si>
  <si>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</si>
  <si>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</si>
  <si>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</si>
  <si>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</si>
  <si>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</si>
  <si>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</si>
  <si>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</si>
  <si>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</si>
  <si>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</si>
  <si>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</si>
  <si>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</si>
  <si>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</si>
  <si>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</si>
  <si>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</si>
  <si>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</si>
  <si>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</si>
  <si>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</si>
  <si>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</si>
  <si>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</si>
  <si>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</si>
  <si>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</si>
  <si>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</si>
  <si>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</si>
  <si>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</si>
  <si>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</si>
  <si>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</si>
  <si>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</si>
  <si>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</si>
  <si>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</si>
  <si>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</si>
  <si>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</si>
  <si>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</si>
  <si>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</si>
  <si>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</si>
  <si>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</si>
  <si>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</si>
  <si>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</si>
  <si>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</si>
  <si>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</si>
  <si>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</si>
  <si>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</si>
  <si>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</si>
  <si>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</si>
  <si>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</si>
  <si>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</si>
  <si>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</si>
  <si>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</si>
  <si>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</si>
  <si>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</si>
  <si>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</si>
  <si>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</si>
  <si>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</si>
  <si>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</si>
  <si>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</si>
  <si>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</si>
  <si>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</si>
  <si>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</si>
  <si>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</si>
  <si>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</si>
  <si>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</si>
  <si>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</si>
  <si>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</si>
  <si>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</si>
  <si>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</si>
  <si>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</si>
  <si>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</si>
  <si>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</si>
  <si>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</si>
  <si>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</si>
  <si>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</si>
  <si>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</si>
  <si>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</si>
  <si>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</si>
  <si>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</si>
  <si>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</si>
  <si>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</si>
  <si>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</si>
  <si>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</si>
  <si>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</si>
  <si>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</si>
  <si>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</si>
  <si>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</si>
  <si>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</si>
  <si>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</si>
  <si>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</si>
  <si>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</si>
  <si>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</si>
  <si>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</si>
  <si>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</si>
  <si>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</si>
  <si>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</si>
  <si>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</si>
  <si>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</si>
  <si>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</si>
  <si>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</si>
  <si>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</si>
  <si>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</si>
  <si>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</si>
  <si>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</si>
  <si>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</si>
  <si>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</si>
  <si>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</si>
  <si>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</si>
  <si>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</si>
  <si>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</si>
  <si>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</si>
  <si>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</si>
  <si>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</si>
  <si>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</si>
  <si>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</si>
  <si>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</si>
  <si>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</si>
  <si>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</si>
  <si>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</si>
  <si>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</si>
  <si>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</si>
  <si>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</si>
  <si>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</si>
  <si>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</si>
  <si>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</si>
  <si>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</si>
  <si>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</si>
  <si>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</si>
  <si>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</si>
  <si>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</si>
  <si>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</si>
  <si>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</si>
  <si>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</si>
  <si>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</si>
  <si>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</si>
  <si>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</si>
  <si>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</si>
  <si>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</si>
  <si>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</si>
  <si>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</si>
  <si>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</si>
  <si>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</si>
  <si>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</si>
  <si>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</si>
  <si>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</si>
  <si>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</si>
  <si>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</si>
  <si>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</si>
  <si>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</si>
  <si>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</si>
  <si>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</si>
  <si>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</si>
  <si>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</si>
  <si>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</si>
  <si>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</si>
  <si>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</si>
  <si>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</si>
  <si>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</si>
  <si>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</si>
  <si>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</si>
  <si>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</si>
  <si>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</si>
  <si>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</si>
  <si>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</si>
  <si>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</si>
  <si>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</si>
  <si>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</si>
  <si>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</si>
  <si>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</si>
  <si>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</si>
  <si>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</si>
  <si>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</si>
  <si>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</si>
  <si>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</si>
  <si>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</si>
  <si>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</si>
  <si>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</si>
  <si>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</si>
  <si>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</si>
  <si>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</si>
  <si>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</si>
  <si>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</si>
  <si>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</si>
  <si>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</si>
  <si>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</si>
  <si>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</si>
  <si>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</si>
  <si>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</si>
  <si>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</si>
  <si>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</si>
  <si>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</si>
  <si>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</si>
  <si>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</si>
  <si>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</si>
  <si>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</si>
  <si>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</si>
  <si>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</si>
  <si>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</si>
  <si>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</si>
  <si>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</si>
  <si>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</si>
  <si>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</si>
  <si>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</si>
  <si>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</si>
  <si>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</si>
  <si>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</si>
  <si>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</si>
  <si>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</si>
  <si>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</si>
  <si>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</si>
  <si>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</si>
  <si>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</si>
  <si>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</si>
  <si>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</si>
  <si>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</si>
  <si>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</si>
  <si>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</si>
  <si>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</si>
  <si>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</si>
  <si>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</si>
  <si>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</si>
  <si>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</si>
  <si>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</si>
  <si>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</si>
  <si>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</si>
  <si>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</si>
  <si>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</si>
  <si>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</si>
  <si>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</si>
  <si>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</si>
  <si>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</si>
  <si>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</si>
  <si>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</si>
  <si>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</si>
  <si>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</si>
  <si>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</si>
  <si>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</si>
  <si>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</si>
  <si>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</si>
  <si>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</si>
  <si>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</si>
  <si>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</si>
  <si>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</si>
  <si>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</si>
  <si>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</si>
  <si>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</si>
  <si>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</si>
  <si>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</si>
  <si>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</si>
  <si>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</si>
  <si>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</si>
  <si>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</si>
  <si>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</si>
  <si>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</si>
  <si>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</si>
  <si>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</si>
  <si>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</si>
  <si>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</si>
  <si>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</si>
  <si>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</si>
  <si>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</si>
  <si>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</si>
  <si>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</si>
  <si>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</si>
  <si>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</si>
  <si>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</si>
  <si>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</si>
  <si>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</si>
  <si>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</si>
  <si>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</si>
  <si>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</si>
  <si>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</si>
  <si>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</si>
  <si>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</si>
  <si>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</si>
  <si>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</si>
  <si>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</si>
  <si>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</si>
  <si>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</si>
  <si>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</si>
  <si>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</si>
  <si>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</si>
  <si>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</si>
  <si>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</si>
  <si>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</si>
  <si>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</si>
  <si>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</si>
  <si>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</si>
  <si>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</si>
  <si>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</si>
  <si>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</si>
  <si>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</si>
  <si>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</si>
  <si>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</si>
  <si>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</si>
  <si>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</si>
  <si>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</si>
  <si>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</si>
  <si>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</si>
  <si>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</si>
  <si>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</si>
  <si>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</si>
  <si>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</si>
  <si>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</si>
  <si>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</si>
  <si>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</si>
  <si>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</si>
  <si>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</si>
  <si>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</si>
  <si>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</si>
  <si>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</si>
  <si>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</si>
  <si>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</si>
  <si>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</si>
  <si>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</si>
  <si>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</si>
  <si>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</si>
  <si>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</si>
  <si>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</si>
  <si>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</si>
  <si>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</si>
  <si>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</si>
  <si>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</si>
  <si>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</si>
  <si>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</si>
  <si>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</si>
  <si>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</si>
  <si>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</si>
  <si>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</si>
  <si>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</si>
  <si>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</si>
  <si>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</si>
  <si>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</si>
  <si>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</si>
  <si>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</si>
  <si>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</si>
  <si>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</si>
  <si>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</si>
  <si>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</si>
  <si>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</si>
  <si>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</si>
  <si>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</si>
  <si>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</si>
  <si>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</si>
  <si>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</si>
  <si>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</si>
  <si>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</si>
  <si>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</si>
  <si>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</si>
  <si>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</si>
  <si>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</si>
  <si>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</si>
  <si>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</si>
  <si>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</si>
  <si>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</si>
  <si>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</si>
  <si>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</si>
  <si>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</si>
  <si>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</si>
  <si>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</si>
  <si>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</si>
  <si>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</si>
  <si>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</si>
  <si>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</si>
  <si>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</si>
  <si>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</si>
  <si>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</si>
  <si>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</si>
  <si>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</si>
  <si>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</si>
  <si>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</si>
  <si>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</si>
  <si>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</si>
  <si>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</si>
  <si>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</si>
  <si>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</si>
  <si>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</si>
  <si>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</si>
  <si>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</si>
  <si>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</si>
  <si>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</si>
  <si>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</si>
  <si>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</si>
  <si>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</si>
  <si>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</si>
  <si>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</si>
  <si>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</si>
  <si>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</si>
  <si>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</si>
  <si>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</si>
  <si>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</si>
  <si>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</si>
  <si>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</si>
  <si>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</si>
  <si>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</si>
  <si>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</si>
  <si>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</si>
  <si>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</si>
  <si>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</si>
  <si>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</si>
  <si>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</si>
  <si>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</si>
  <si>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</si>
  <si>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</si>
  <si>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</si>
  <si>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</si>
  <si>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</si>
  <si>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</si>
  <si>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</si>
  <si>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</si>
  <si>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</si>
  <si>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</si>
  <si>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</si>
  <si>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</si>
  <si>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</si>
  <si>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</si>
  <si>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</si>
  <si>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</si>
  <si>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</si>
  <si>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</si>
  <si>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</si>
  <si>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</si>
  <si>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</si>
  <si>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</si>
  <si>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</si>
  <si>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</si>
  <si>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</si>
  <si>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</si>
  <si>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</si>
  <si>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</si>
  <si>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</si>
  <si>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</si>
  <si>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</si>
  <si>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</si>
  <si>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</si>
  <si>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</si>
  <si>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</si>
  <si>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</si>
  <si>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</si>
  <si>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</si>
  <si>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</si>
  <si>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</si>
  <si>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</si>
  <si>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</si>
  <si>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</si>
  <si>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</si>
  <si>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</si>
  <si>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</si>
  <si>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</si>
  <si>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</si>
  <si>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</si>
  <si>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</si>
  <si>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</si>
  <si>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</si>
  <si>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</si>
  <si>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</si>
  <si>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</si>
  <si>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</si>
  <si>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</si>
  <si>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</si>
  <si>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</si>
  <si>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</si>
  <si>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</si>
  <si>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</si>
  <si>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</si>
  <si>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</si>
  <si>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</si>
  <si>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</si>
  <si>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</si>
  <si>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</si>
  <si>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</si>
  <si>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</si>
  <si>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</si>
  <si>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</si>
  <si>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</si>
  <si>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</si>
  <si>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</si>
  <si>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</si>
  <si>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</si>
  <si>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</si>
  <si>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</si>
  <si>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</si>
  <si>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</si>
  <si>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</si>
  <si>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</si>
  <si>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</si>
  <si>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</si>
  <si>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</si>
  <si>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</si>
  <si>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</si>
  <si>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</si>
  <si>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</si>
  <si>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</si>
  <si>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</si>
  <si>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</si>
  <si>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</si>
  <si>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</si>
  <si>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</si>
  <si>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</si>
  <si>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</si>
  <si>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</si>
  <si>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</si>
  <si>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</si>
  <si>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</si>
  <si>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</si>
  <si>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</si>
  <si>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</si>
  <si>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</si>
  <si>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</si>
  <si>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</si>
  <si>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</si>
  <si>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</si>
  <si>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</si>
  <si>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</si>
  <si>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</si>
  <si>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</si>
  <si>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</si>
  <si>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</si>
  <si>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</si>
  <si>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</si>
  <si>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</si>
  <si>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</si>
  <si>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</si>
  <si>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</si>
  <si>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</si>
  <si>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</si>
  <si>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</si>
  <si>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</si>
  <si>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</si>
  <si>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</si>
  <si>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</si>
  <si>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</si>
  <si>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</si>
  <si>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</si>
  <si>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</si>
  <si>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</si>
  <si>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</si>
  <si>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</si>
  <si>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</si>
  <si>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</si>
  <si>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</si>
  <si>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</si>
  <si>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</si>
  <si>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</si>
  <si>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</si>
  <si>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</si>
  <si>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</si>
  <si>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</si>
  <si>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</si>
  <si>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</si>
  <si>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</si>
  <si>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</si>
  <si>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</si>
  <si>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</si>
  <si>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</si>
  <si>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</si>
  <si>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</si>
  <si>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</si>
  <si>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</si>
  <si>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</si>
  <si>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</si>
  <si>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</si>
  <si>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</si>
  <si>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</si>
  <si>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</si>
  <si>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</si>
  <si>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</si>
  <si>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</si>
  <si>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</si>
  <si>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</si>
  <si>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</si>
  <si>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</si>
  <si>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</si>
  <si>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</si>
  <si>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</si>
  <si>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</si>
  <si>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</si>
  <si>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</si>
  <si>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</si>
  <si>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</si>
  <si>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</si>
  <si>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</si>
  <si>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</si>
  <si>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</si>
  <si>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</si>
  <si>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</si>
  <si>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</si>
  <si>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</si>
  <si>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</si>
  <si>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</si>
  <si>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</si>
  <si>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</si>
  <si>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</si>
  <si>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</si>
  <si>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</si>
  <si>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</si>
  <si>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</si>
  <si>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</si>
  <si>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</si>
  <si>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</si>
  <si>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</si>
  <si>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</si>
  <si>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</si>
  <si>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</si>
  <si>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</si>
  <si>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</si>
  <si>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</si>
  <si>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</si>
  <si>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</si>
  <si>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</si>
  <si>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</si>
  <si>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</si>
  <si>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</si>
  <si>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</si>
  <si>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</si>
  <si>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</si>
  <si>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</si>
  <si>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</si>
  <si>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</si>
  <si>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</si>
  <si>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</si>
  <si>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</si>
  <si>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</si>
  <si>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</si>
  <si>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</si>
  <si>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</si>
  <si>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</si>
  <si>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</si>
  <si>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</si>
  <si>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</si>
  <si>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</si>
  <si>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</si>
  <si>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</si>
  <si>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</si>
  <si>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</si>
  <si>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</si>
  <si>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</si>
  <si>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</si>
  <si>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</si>
  <si>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</si>
  <si>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</si>
  <si>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</si>
  <si>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</si>
  <si>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</si>
  <si>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</si>
  <si>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</si>
  <si>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</si>
  <si>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</si>
  <si>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</si>
  <si>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</si>
  <si>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</si>
  <si>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</si>
  <si>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</si>
  <si>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</si>
  <si>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</si>
  <si>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</si>
  <si>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</si>
  <si>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</si>
  <si>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</si>
  <si>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</si>
  <si>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</si>
  <si>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</si>
  <si>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</si>
  <si>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</si>
  <si>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</si>
  <si>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</si>
  <si>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</si>
  <si>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</si>
  <si>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</si>
  <si>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</si>
  <si>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</si>
  <si>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</si>
  <si>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</si>
  <si>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</si>
  <si>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</si>
  <si>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</si>
  <si>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</si>
  <si>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</si>
  <si>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</si>
  <si>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</si>
  <si>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</si>
  <si>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</si>
  <si>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</si>
  <si>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</si>
  <si>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</si>
  <si>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</si>
  <si>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</si>
  <si>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</si>
  <si>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</si>
  <si>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</si>
  <si>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</si>
  <si>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</si>
  <si>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</si>
  <si>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</si>
  <si>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</si>
  <si>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</si>
  <si>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</si>
  <si>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</si>
  <si>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</si>
  <si>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</si>
  <si>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</si>
  <si>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</si>
  <si>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</si>
  <si>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</si>
  <si>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</si>
  <si>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</si>
  <si>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</si>
  <si>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</si>
  <si>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</si>
  <si>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</si>
  <si>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</si>
  <si>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</si>
  <si>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</si>
  <si>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</si>
  <si>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</si>
  <si>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</si>
  <si>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</si>
  <si>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</si>
  <si>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</si>
  <si>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</si>
  <si>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</si>
  <si>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</si>
  <si>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</si>
  <si>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</si>
  <si>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</si>
  <si>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</si>
  <si>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</si>
  <si>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</si>
  <si>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</si>
  <si>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</si>
  <si>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</si>
  <si>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</si>
  <si>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</si>
  <si>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</si>
  <si>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</si>
  <si>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</si>
  <si>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</si>
  <si>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</si>
  <si>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</si>
  <si>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</si>
  <si>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</si>
  <si>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</si>
  <si>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</si>
  <si>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</si>
  <si>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</si>
  <si>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</si>
  <si>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</si>
  <si>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</si>
  <si>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</si>
  <si>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</si>
  <si>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</si>
  <si>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</si>
  <si>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</si>
  <si>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</si>
  <si>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</si>
  <si>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</si>
  <si>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</si>
  <si>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</si>
  <si>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</si>
  <si>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</si>
  <si>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</si>
  <si>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</si>
  <si>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</si>
  <si>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</si>
  <si>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</si>
  <si>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</si>
  <si>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</si>
  <si>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</si>
  <si>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</si>
  <si>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</si>
  <si>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</si>
  <si>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</si>
  <si>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</si>
  <si>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</si>
  <si>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</si>
  <si>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</si>
  <si>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</si>
  <si>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</si>
  <si>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</si>
  <si>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</si>
  <si>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</si>
  <si>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</si>
  <si>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</si>
  <si>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</si>
  <si>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</si>
  <si>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</si>
  <si>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</si>
  <si>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</si>
  <si>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</si>
  <si>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</si>
  <si>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</si>
  <si>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</si>
  <si>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</si>
  <si>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</si>
  <si>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</si>
  <si>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</si>
  <si>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</si>
  <si>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</si>
  <si>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</si>
  <si>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</si>
  <si>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</si>
  <si>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</si>
  <si>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</si>
  <si>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</si>
  <si>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</si>
  <si>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</si>
  <si>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</si>
  <si>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</si>
  <si>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</si>
  <si>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</si>
  <si>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</si>
  <si>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</si>
  <si>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</si>
  <si>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</si>
  <si>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</si>
  <si>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</si>
  <si>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</si>
  <si>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</si>
  <si>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</si>
  <si>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</si>
  <si>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</si>
  <si>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</si>
  <si>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</si>
  <si>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</si>
  <si>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</si>
  <si>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</si>
  <si>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</si>
  <si>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</si>
  <si>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</si>
  <si>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</si>
  <si>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</si>
  <si>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</si>
  <si>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</si>
  <si>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</si>
  <si>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</si>
  <si>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</si>
  <si>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</si>
  <si>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</si>
  <si>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</si>
  <si>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</si>
  <si>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</si>
  <si>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</si>
  <si>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</si>
  <si>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</si>
  <si>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</si>
  <si>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</si>
  <si>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</si>
  <si>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</si>
  <si>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</si>
  <si>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</si>
  <si>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</si>
  <si>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</si>
  <si>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</si>
  <si>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</si>
  <si>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</si>
  <si>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</si>
  <si>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</si>
  <si>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</si>
  <si>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</si>
  <si>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</si>
  <si>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</si>
  <si>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</si>
  <si>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</si>
  <si>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</si>
  <si>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</si>
  <si>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</si>
  <si>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</si>
  <si>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</si>
  <si>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</si>
  <si>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</si>
  <si>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</si>
  <si>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</si>
  <si>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</si>
  <si>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</si>
  <si>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</si>
  <si>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</si>
  <si>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</si>
  <si>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</si>
  <si>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</si>
  <si>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</si>
  <si>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</si>
  <si>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</si>
  <si>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</si>
  <si>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</si>
  <si>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</si>
  <si>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</si>
  <si>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</si>
  <si>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</si>
  <si>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</si>
  <si>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</si>
  <si>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</si>
  <si>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</si>
  <si>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</si>
  <si>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</si>
  <si>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</si>
  <si>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</si>
  <si>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</si>
  <si>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</si>
  <si>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</si>
  <si>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</si>
  <si>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</si>
  <si>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</si>
  <si>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</si>
  <si>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</si>
  <si>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</si>
  <si>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</si>
  <si>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</si>
  <si>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</si>
  <si>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</si>
  <si>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</si>
  <si>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</si>
  <si>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</si>
  <si>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</si>
  <si>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</si>
  <si>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</si>
  <si>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</si>
  <si>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</si>
  <si>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</si>
  <si>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</si>
  <si>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</si>
  <si>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</si>
  <si>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</si>
  <si>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</si>
  <si>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</si>
  <si>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</si>
  <si>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</si>
  <si>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</si>
  <si>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</si>
  <si>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</si>
  <si>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</si>
  <si>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</si>
  <si>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</si>
  <si>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</si>
  <si>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</si>
  <si>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</si>
  <si>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</si>
  <si>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</si>
  <si>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</si>
  <si>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</si>
  <si>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</si>
  <si>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</si>
  <si>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</si>
  <si>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</si>
  <si>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</si>
  <si>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</si>
  <si>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</si>
  <si>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</si>
  <si>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</si>
  <si>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</si>
  <si>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</si>
  <si>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</si>
  <si>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</si>
  <si>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</si>
  <si>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</si>
  <si>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</si>
  <si>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</si>
  <si>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</si>
  <si>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</si>
  <si>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</si>
  <si>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</si>
  <si>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</si>
  <si>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</si>
  <si>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</si>
  <si>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</si>
  <si>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</si>
  <si>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</si>
  <si>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</si>
  <si>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</si>
  <si>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</si>
  <si>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</si>
  <si>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</si>
  <si>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</si>
  <si>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</si>
  <si>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</si>
  <si>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</si>
  <si>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</si>
  <si>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</si>
  <si>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</si>
  <si>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</si>
  <si>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</si>
  <si>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</si>
  <si>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</si>
  <si>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</si>
  <si>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</si>
  <si>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</si>
  <si>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</si>
  <si>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</si>
  <si>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</si>
  <si>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</si>
  <si>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</si>
  <si>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</si>
  <si>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</si>
  <si>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</si>
  <si>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</si>
  <si>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</si>
  <si>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</si>
  <si>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</si>
  <si>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</si>
  <si>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</si>
  <si>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</si>
  <si>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</si>
  <si>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</si>
  <si>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</si>
  <si>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</si>
  <si>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</si>
  <si>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</si>
  <si>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</si>
  <si>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</si>
  <si>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</si>
  <si>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</si>
  <si>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</si>
  <si>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</si>
  <si>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</si>
  <si>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</si>
  <si>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</si>
  <si>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</si>
  <si>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</si>
  <si>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</si>
  <si>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</si>
  <si>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</si>
  <si>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</si>
  <si>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</si>
  <si>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</si>
  <si>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</si>
  <si>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</si>
  <si>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</si>
  <si>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</si>
  <si>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</si>
  <si>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</si>
  <si>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</si>
  <si>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</si>
  <si>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</si>
  <si>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</si>
  <si>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</si>
  <si>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</si>
  <si>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</si>
  <si>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</si>
  <si>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</si>
  <si>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</si>
  <si>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</si>
  <si>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</si>
  <si>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</si>
  <si>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</si>
  <si>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</si>
  <si>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</si>
  <si>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</si>
  <si>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</si>
  <si>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</si>
  <si>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</si>
  <si>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</si>
  <si>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</si>
  <si>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</si>
  <si>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</si>
  <si>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</si>
  <si>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</si>
  <si>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</si>
  <si>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</si>
  <si>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</si>
  <si>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</si>
  <si>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</si>
  <si>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</si>
  <si>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</si>
  <si>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</si>
  <si>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</si>
  <si>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</si>
  <si>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</si>
  <si>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</si>
  <si>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</si>
  <si>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</si>
  <si>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</si>
  <si>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</si>
  <si>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</si>
  <si>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</si>
  <si>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</si>
  <si>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</si>
  <si>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</si>
  <si>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</si>
  <si>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</si>
  <si>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</si>
  <si>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</si>
  <si>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</si>
  <si>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</si>
  <si>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</si>
  <si>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</si>
  <si>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</si>
  <si>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</si>
  <si>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</si>
  <si>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</si>
  <si>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</si>
  <si>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</si>
  <si>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</si>
  <si>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</si>
  <si>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</si>
  <si>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</si>
  <si>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</si>
  <si>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</si>
  <si>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</si>
  <si>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</si>
  <si>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</si>
  <si>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</si>
  <si>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</si>
  <si>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</si>
  <si>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</si>
  <si>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</si>
  <si>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</si>
  <si>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</si>
  <si>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</si>
  <si>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</si>
  <si>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</si>
  <si>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</si>
  <si>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</si>
  <si>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</si>
  <si>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</si>
  <si>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</si>
  <si>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</si>
  <si>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</si>
  <si>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</si>
  <si>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</si>
  <si>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</si>
  <si>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</si>
  <si>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</si>
  <si>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</si>
  <si>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</si>
  <si>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</si>
  <si>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</si>
  <si>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</si>
  <si>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</si>
  <si>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</si>
  <si>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</si>
  <si>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</si>
  <si>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</si>
  <si>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</si>
  <si>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</si>
  <si>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</si>
  <si>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</si>
  <si>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</si>
  <si>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</si>
  <si>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</si>
  <si>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</si>
  <si>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</si>
  <si>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</si>
  <si>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</si>
  <si>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</si>
  <si>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</si>
  <si>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</si>
  <si>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</si>
  <si>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</si>
  <si>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</si>
  <si>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</si>
  <si>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</si>
  <si>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</si>
  <si>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</si>
  <si>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</si>
  <si>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</si>
  <si>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</si>
  <si>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</si>
  <si>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</si>
  <si>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</si>
  <si>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</si>
  <si>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</si>
  <si>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</si>
  <si>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</si>
  <si>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</si>
  <si>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</si>
  <si>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</si>
  <si>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</si>
  <si>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</si>
  <si>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</si>
  <si>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</si>
  <si>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</si>
  <si>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</si>
  <si>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</si>
  <si>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</si>
  <si>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</si>
  <si>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</si>
  <si>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</si>
  <si>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</si>
  <si>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</si>
  <si>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</si>
  <si>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</si>
  <si>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</si>
  <si>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</si>
  <si>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</si>
  <si>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</si>
  <si>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</si>
  <si>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</si>
  <si>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</si>
  <si>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</si>
  <si>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</si>
  <si>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</si>
  <si>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</si>
  <si>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</si>
  <si>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</si>
  <si>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</si>
  <si>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</si>
  <si>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</si>
  <si>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</si>
  <si>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</si>
  <si>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</si>
  <si>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</si>
  <si>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</si>
  <si>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</si>
  <si>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</si>
  <si>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</si>
  <si>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</si>
  <si>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</si>
  <si>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</si>
  <si>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</si>
  <si>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</si>
  <si>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</si>
  <si>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</si>
  <si>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</si>
  <si>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</si>
  <si>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</si>
  <si>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</si>
  <si>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</si>
  <si>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</si>
  <si>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</si>
  <si>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</si>
  <si>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</si>
  <si>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</si>
  <si>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</si>
  <si>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</si>
  <si>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</si>
  <si>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</si>
  <si>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</si>
  <si>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</si>
  <si>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</si>
  <si>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</si>
  <si>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</si>
  <si>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</si>
  <si>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</si>
  <si>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</si>
  <si>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</si>
  <si>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</si>
  <si>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</si>
  <si>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</si>
  <si>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</si>
  <si>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</si>
  <si>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</si>
  <si>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</si>
  <si>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</si>
  <si>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</si>
  <si>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</si>
  <si>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</si>
  <si>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</si>
  <si>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</si>
  <si>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</si>
  <si>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</si>
  <si>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</si>
  <si>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</si>
  <si>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</si>
  <si>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</si>
  <si>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</si>
  <si>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</si>
  <si>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</si>
  <si>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</si>
  <si>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</si>
  <si>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</si>
  <si>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</si>
  <si>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</si>
  <si>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</si>
  <si>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</si>
  <si>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</si>
  <si>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</si>
  <si>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</si>
  <si>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</si>
  <si>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</si>
  <si>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</si>
  <si>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</si>
  <si>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</si>
  <si>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</si>
  <si>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</si>
  <si>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</si>
  <si>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</si>
  <si>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</si>
  <si>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</si>
  <si>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</si>
  <si>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</si>
  <si>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</si>
  <si>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</si>
  <si>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</si>
  <si>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</si>
  <si>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</si>
  <si>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</si>
  <si>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</si>
  <si>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</si>
  <si>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</si>
  <si>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</si>
  <si>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</si>
  <si>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</si>
  <si>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</si>
  <si>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</si>
  <si>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</si>
  <si>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</si>
  <si>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</si>
  <si>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</si>
  <si>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</si>
  <si>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</si>
  <si>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</si>
  <si>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</si>
  <si>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</si>
  <si>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</si>
  <si>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</si>
  <si>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</si>
  <si>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</si>
  <si>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</si>
  <si>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</si>
  <si>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</si>
  <si>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</si>
  <si>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</si>
  <si>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</si>
  <si>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</si>
  <si>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</si>
  <si>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</si>
  <si>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</si>
  <si>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</si>
  <si>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</si>
  <si>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</si>
  <si>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</si>
  <si>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</si>
  <si>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</si>
  <si>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</si>
  <si>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</si>
  <si>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</si>
  <si>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</si>
  <si>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</si>
  <si>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</si>
  <si>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</si>
  <si>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</si>
  <si>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</si>
  <si>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</si>
  <si>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</si>
  <si>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</si>
  <si>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</si>
  <si>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</si>
  <si>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</si>
  <si>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</si>
  <si>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</si>
  <si>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</si>
  <si>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</si>
  <si>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</si>
  <si>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</si>
  <si>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</si>
  <si>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</si>
  <si>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</si>
  <si>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</si>
  <si>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</si>
  <si>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</si>
  <si>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</si>
  <si>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</si>
  <si>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</si>
  <si>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</si>
  <si>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</si>
  <si>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</si>
  <si>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</si>
  <si>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</si>
  <si>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</si>
  <si>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</si>
  <si>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</si>
  <si>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</si>
  <si>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</si>
  <si>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</si>
  <si>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</si>
  <si>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</si>
  <si>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</si>
  <si>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</si>
  <si>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</si>
  <si>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</si>
  <si>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</si>
  <si>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</si>
  <si>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</si>
  <si>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</si>
  <si>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</si>
  <si>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</si>
  <si>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</si>
  <si>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</si>
  <si>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</si>
  <si>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</si>
  <si>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</si>
  <si>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</si>
  <si>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</si>
  <si>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</si>
  <si>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</si>
  <si>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</si>
  <si>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</si>
  <si>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</si>
  <si>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</si>
  <si>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</si>
  <si>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</si>
  <si>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</si>
  <si>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</si>
  <si>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</si>
  <si>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</si>
  <si>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</si>
  <si>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</si>
  <si>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</si>
  <si>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</si>
  <si>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</si>
  <si>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</si>
  <si>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</si>
  <si>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</si>
  <si>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</si>
  <si>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</si>
  <si>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</si>
  <si>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</si>
  <si>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</si>
  <si>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</si>
  <si>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</si>
  <si>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</si>
  <si>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</si>
  <si>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</si>
  <si>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</si>
  <si>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</si>
  <si>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</si>
  <si>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</si>
  <si>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</si>
  <si>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</si>
  <si>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</si>
  <si>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</si>
  <si>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</si>
  <si>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</si>
  <si>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</si>
  <si>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</si>
  <si>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</si>
  <si>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</si>
  <si>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</si>
  <si>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</si>
  <si>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</si>
  <si>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</si>
  <si>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</si>
  <si>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</si>
  <si>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</si>
  <si>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</si>
  <si>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</si>
  <si>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</si>
  <si>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</si>
  <si>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</si>
  <si>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</si>
  <si>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</si>
  <si>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</si>
  <si>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</si>
  <si>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</si>
  <si>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</si>
  <si>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</si>
  <si>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</si>
  <si>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</si>
  <si>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</si>
  <si>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</si>
  <si>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</si>
  <si>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</si>
  <si>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</si>
  <si>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</si>
  <si>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</si>
  <si>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</si>
  <si>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</si>
  <si>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</si>
  <si>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</si>
  <si>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</si>
  <si>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</si>
  <si>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</si>
  <si>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</si>
  <si>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</si>
  <si>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</si>
  <si>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</si>
  <si>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</si>
  <si>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</si>
  <si>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</si>
  <si>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</si>
  <si>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</si>
  <si>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</si>
  <si>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</si>
  <si>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</si>
  <si>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</si>
  <si>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</si>
  <si>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</si>
  <si>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</si>
  <si>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</si>
  <si>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</si>
  <si>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</si>
  <si>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</si>
  <si>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</si>
  <si>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</si>
  <si>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</si>
  <si>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</si>
  <si>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</si>
  <si>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</si>
  <si>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</si>
  <si>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</si>
  <si>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</si>
  <si>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</si>
  <si>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</si>
  <si>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</si>
  <si>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</si>
  <si>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</si>
  <si>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</si>
  <si>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</si>
  <si>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</si>
  <si>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</si>
  <si>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</si>
  <si>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</si>
  <si>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</si>
  <si>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</si>
  <si>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</si>
  <si>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</si>
  <si>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</si>
  <si>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</si>
  <si>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</si>
  <si>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</si>
  <si>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</si>
  <si>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</si>
  <si>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</si>
  <si>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</si>
  <si>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</si>
  <si>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</si>
  <si>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</si>
  <si>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</si>
  <si>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</si>
  <si>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</si>
  <si>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</si>
  <si>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</si>
  <si>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</si>
  <si>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</si>
  <si>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</si>
  <si>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</si>
  <si>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</si>
  <si>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</si>
  <si>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</si>
  <si>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</si>
  <si>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</si>
  <si>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</si>
  <si>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</si>
  <si>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</si>
  <si>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</si>
  <si>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</si>
  <si>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</si>
  <si>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</si>
  <si>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</si>
  <si>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</si>
  <si>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</si>
  <si>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</si>
  <si>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</si>
  <si>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</si>
  <si>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</si>
  <si>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</si>
  <si>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</si>
  <si>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</si>
  <si>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</si>
  <si>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</si>
  <si>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</si>
  <si>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</si>
  <si>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</si>
  <si>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</si>
  <si>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</si>
  <si>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</si>
  <si>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</si>
  <si>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</si>
  <si>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</si>
  <si>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</si>
  <si>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</si>
  <si>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</si>
  <si>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</si>
  <si>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</si>
  <si>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</si>
  <si>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</si>
  <si>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</si>
  <si>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</si>
  <si>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</si>
  <si>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</si>
  <si>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</si>
  <si>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</si>
  <si>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</si>
  <si>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</si>
  <si>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</si>
  <si>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</si>
  <si>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</si>
  <si>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</si>
  <si>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</si>
  <si>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</si>
  <si>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</si>
  <si>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</si>
  <si>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</si>
  <si>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</si>
  <si>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</si>
  <si>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</si>
  <si>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</si>
  <si>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</si>
  <si>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</si>
  <si>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</si>
  <si>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</si>
  <si>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</si>
  <si>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</si>
  <si>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</si>
  <si>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</si>
  <si>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</si>
  <si>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</si>
  <si>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</si>
  <si>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</si>
  <si>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</si>
  <si>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</si>
  <si>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</si>
  <si>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</si>
  <si>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</si>
  <si>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</si>
  <si>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</si>
  <si>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</si>
  <si>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</si>
  <si>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</si>
  <si>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</si>
  <si>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</si>
  <si>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</si>
  <si>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</si>
  <si>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</si>
  <si>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</si>
  <si>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</si>
  <si>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</si>
  <si>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</si>
  <si>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</si>
  <si>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</si>
  <si>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</si>
  <si>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</si>
  <si>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</si>
  <si>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</si>
  <si>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</si>
  <si>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</si>
  <si>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</si>
  <si>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</si>
  <si>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</si>
  <si>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</si>
  <si>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</si>
  <si>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</si>
  <si>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</si>
  <si>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</si>
  <si>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</si>
  <si>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</si>
  <si>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</si>
  <si>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</si>
  <si>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</si>
  <si>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</si>
  <si>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</si>
  <si>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</si>
  <si>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</si>
  <si>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</si>
  <si>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</si>
  <si>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</si>
  <si>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</si>
  <si>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</si>
  <si>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</si>
  <si>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</si>
  <si>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</si>
  <si>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</si>
  <si>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</si>
  <si>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</si>
  <si>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</si>
  <si>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</si>
  <si>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</si>
  <si>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</si>
  <si>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</si>
  <si>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</si>
  <si>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</si>
  <si>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</si>
  <si>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</si>
  <si>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</si>
  <si>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</si>
  <si>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</si>
  <si>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</si>
  <si>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</si>
  <si>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</si>
  <si>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</si>
  <si>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</si>
  <si>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</si>
  <si>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</si>
  <si>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</si>
  <si>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</si>
  <si>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</si>
  <si>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</si>
  <si>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</si>
  <si>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</si>
  <si>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</si>
  <si>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</si>
  <si>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</si>
  <si>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</si>
  <si>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</si>
  <si>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</si>
  <si>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</si>
  <si>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</si>
  <si>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</si>
  <si>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</si>
  <si>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</si>
  <si>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</si>
  <si>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</si>
  <si>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</si>
  <si>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</si>
  <si>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</si>
  <si>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</si>
  <si>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</si>
  <si>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</si>
  <si>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</si>
  <si>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</si>
  <si>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</si>
  <si>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</si>
  <si>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</si>
  <si>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</si>
  <si>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</si>
  <si>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</si>
  <si>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</si>
  <si>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</si>
  <si>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</si>
  <si>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</si>
  <si>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</si>
  <si>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</si>
  <si>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</si>
  <si>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</si>
  <si>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</si>
  <si>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</si>
  <si>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</si>
  <si>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</si>
  <si>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</si>
  <si>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</si>
  <si>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</si>
  <si>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</si>
  <si>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</si>
  <si>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</si>
  <si>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</si>
  <si>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</si>
  <si>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</si>
  <si>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</si>
  <si>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</si>
  <si>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</si>
  <si>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</si>
  <si>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</si>
  <si>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</si>
  <si>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</si>
  <si>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</si>
  <si>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</si>
  <si>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</si>
  <si>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</si>
  <si>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</si>
  <si>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</si>
  <si>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</si>
  <si>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</si>
  <si>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</si>
  <si>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</si>
  <si>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</si>
  <si>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</si>
  <si>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</si>
  <si>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</si>
  <si>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</si>
  <si>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</si>
  <si>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</si>
  <si>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</si>
  <si>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</si>
  <si>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</si>
  <si>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</si>
  <si>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</si>
  <si>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</si>
  <si>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</si>
  <si>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</si>
  <si>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</si>
  <si>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</si>
  <si>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</si>
  <si>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</si>
  <si>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</si>
  <si>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</si>
  <si>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</si>
  <si>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</si>
  <si>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</si>
  <si>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</si>
  <si>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</si>
  <si>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</si>
  <si>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</si>
  <si>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</si>
  <si>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</si>
  <si>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</si>
  <si>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</si>
  <si>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</si>
  <si>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</si>
  <si>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</si>
  <si>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</si>
  <si>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</si>
  <si>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</si>
  <si>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</si>
  <si>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</si>
  <si>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</si>
  <si>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</si>
  <si>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</si>
  <si>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</si>
  <si>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</si>
  <si>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</si>
  <si>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</si>
  <si>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</si>
  <si>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</si>
  <si>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</si>
  <si>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</si>
  <si>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</si>
  <si>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</si>
  <si>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</si>
  <si>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</si>
  <si>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</si>
  <si>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</si>
  <si>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</si>
  <si>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</si>
  <si>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</si>
  <si>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</si>
  <si>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</si>
  <si>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</si>
  <si>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</si>
  <si>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</si>
  <si>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</si>
  <si>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</si>
  <si>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</si>
  <si>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</si>
  <si>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</si>
  <si>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</si>
  <si>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</si>
  <si>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</si>
  <si>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</si>
  <si>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</si>
  <si>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</si>
  <si>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</si>
  <si>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</si>
  <si>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</si>
  <si>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</si>
  <si>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</si>
  <si>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</si>
  <si>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</si>
  <si>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</si>
  <si>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</si>
  <si>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</si>
  <si>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</si>
  <si>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</si>
  <si>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</si>
  <si>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</si>
  <si>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</si>
  <si>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</si>
  <si>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</si>
  <si>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</si>
  <si>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</si>
  <si>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</si>
  <si>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</si>
  <si>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</si>
  <si>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</si>
  <si>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</si>
  <si>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</si>
  <si>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</si>
  <si>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</si>
  <si>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</si>
  <si>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</si>
  <si>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</si>
  <si>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</si>
  <si>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</si>
  <si>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</si>
  <si>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</si>
  <si>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</si>
  <si>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</si>
  <si>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</si>
  <si>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</si>
  <si>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</si>
  <si>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</si>
  <si>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</si>
  <si>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</si>
  <si>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</si>
  <si>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</si>
  <si>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</si>
  <si>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</si>
  <si>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</si>
  <si>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</si>
  <si>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</si>
  <si>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</si>
  <si>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</si>
  <si>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</si>
  <si>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</si>
  <si>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</si>
  <si>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</si>
  <si>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</si>
  <si>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</si>
  <si>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</si>
  <si>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</si>
  <si>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</si>
  <si>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</si>
  <si>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</si>
  <si>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</si>
  <si>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</si>
  <si>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</si>
  <si>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</si>
  <si>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</si>
  <si>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</si>
  <si>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</si>
  <si>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</si>
  <si>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</si>
  <si>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</si>
  <si>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</si>
  <si>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</si>
  <si>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</si>
  <si>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</si>
  <si>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</si>
  <si>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</si>
  <si>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</si>
  <si>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</si>
  <si>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</si>
  <si>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</si>
  <si>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</si>
  <si>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</si>
  <si>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</si>
  <si>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</si>
  <si>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</si>
  <si>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</si>
  <si>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</si>
  <si>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</si>
  <si>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</si>
  <si>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</si>
  <si>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</si>
  <si>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</si>
  <si>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</si>
  <si>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</si>
  <si>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</si>
  <si>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</si>
  <si>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</si>
  <si>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</si>
  <si>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</si>
  <si>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</si>
  <si>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</si>
  <si>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</si>
  <si>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</si>
  <si>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</si>
  <si>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</si>
  <si>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</si>
  <si>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</si>
  <si>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</si>
  <si>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</si>
  <si>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</si>
  <si>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</si>
  <si>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</si>
  <si>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</si>
  <si>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</si>
  <si>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</si>
  <si>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</si>
  <si>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</si>
  <si>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</si>
  <si>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</si>
  <si>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</si>
  <si>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</si>
  <si>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</si>
  <si>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</si>
  <si>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</si>
  <si>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</si>
  <si>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</si>
  <si>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</si>
  <si>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</si>
  <si>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</si>
  <si>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</si>
  <si>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</si>
  <si>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</si>
  <si>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</si>
  <si>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</si>
  <si>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</si>
  <si>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</si>
  <si>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</si>
  <si>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</si>
  <si>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</si>
  <si>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</si>
  <si>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</si>
  <si>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</si>
  <si>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</si>
  <si>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</si>
  <si>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</si>
  <si>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</si>
  <si>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</si>
  <si>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</si>
  <si>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</si>
  <si>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</si>
  <si>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</si>
  <si>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</si>
  <si>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</si>
  <si>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</si>
  <si>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</si>
  <si>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</si>
  <si>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</si>
  <si>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</si>
  <si>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</si>
  <si>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</si>
  <si>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</si>
  <si>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</si>
  <si>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</si>
  <si>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</si>
  <si>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</si>
  <si>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</si>
  <si>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</si>
  <si>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</si>
  <si>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</si>
  <si>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</si>
  <si>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</si>
  <si>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</si>
  <si>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</si>
  <si>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</si>
  <si>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</si>
  <si>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</si>
  <si>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</si>
  <si>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</si>
  <si>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</si>
  <si>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</si>
  <si>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</si>
  <si>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</si>
  <si>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</si>
  <si>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</si>
  <si>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</si>
  <si>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</si>
  <si>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</si>
  <si>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</si>
  <si>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</si>
  <si>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</si>
  <si>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</si>
  <si>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</si>
  <si>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</si>
  <si>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</si>
  <si>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</si>
  <si>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</si>
  <si>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</si>
  <si>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</si>
  <si>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</si>
  <si>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</si>
  <si>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</si>
  <si>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</si>
  <si>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</si>
  <si>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</si>
  <si>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</si>
  <si>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</si>
  <si>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</si>
  <si>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</si>
  <si>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</si>
  <si>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</si>
  <si>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</si>
  <si>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</si>
  <si>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</si>
  <si>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</si>
  <si>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</si>
  <si>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</si>
  <si>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</si>
  <si>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</si>
  <si>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</si>
  <si>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</si>
  <si>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</si>
  <si>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</si>
  <si>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</si>
  <si>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</si>
  <si>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</si>
  <si>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</si>
  <si>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</si>
  <si>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</si>
  <si>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</si>
  <si>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</si>
  <si>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</si>
  <si>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</si>
  <si>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</si>
  <si>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</si>
  <si>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</si>
  <si>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</si>
  <si>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</si>
  <si>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</si>
  <si>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</si>
  <si>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</si>
  <si>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</si>
  <si>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</si>
  <si>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</si>
  <si>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</si>
  <si>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</si>
  <si>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</si>
  <si>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</si>
  <si>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</si>
  <si>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</si>
  <si>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</si>
  <si>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</si>
  <si>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</si>
  <si>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</si>
  <si>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</si>
  <si>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</si>
  <si>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</si>
  <si>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</si>
  <si>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</si>
  <si>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</si>
  <si>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</si>
  <si>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</si>
  <si>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</si>
  <si>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</si>
  <si>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</si>
  <si>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</si>
  <si>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</si>
  <si>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</si>
  <si>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</si>
  <si>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</si>
  <si>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</si>
  <si>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</si>
  <si>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</si>
  <si>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</si>
  <si>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</si>
  <si>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</si>
  <si>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</si>
  <si>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</si>
  <si>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</si>
  <si>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</si>
  <si>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</si>
  <si>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</si>
  <si>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</si>
  <si>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</si>
  <si>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</si>
  <si>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</si>
  <si>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</si>
  <si>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</si>
  <si>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</si>
  <si>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</si>
  <si>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</si>
  <si>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</si>
  <si>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</si>
  <si>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</si>
  <si>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</si>
  <si>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</si>
  <si>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</si>
  <si>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</si>
  <si>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</si>
  <si>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</si>
  <si>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</si>
  <si>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</si>
  <si>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</si>
  <si>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</si>
  <si>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</si>
  <si>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</si>
  <si>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</si>
  <si>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</si>
  <si>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</si>
  <si>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</si>
  <si>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</si>
  <si>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</si>
  <si>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</si>
  <si>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</si>
  <si>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</si>
  <si>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</si>
  <si>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</si>
  <si>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</si>
  <si>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</si>
  <si>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</si>
  <si>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</si>
  <si>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</si>
  <si>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</si>
  <si>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</si>
  <si>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</si>
  <si>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</si>
  <si>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</si>
  <si>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</si>
  <si>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</si>
  <si>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</si>
  <si>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</si>
  <si>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</si>
  <si>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</si>
  <si>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</si>
  <si>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</si>
  <si>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</si>
  <si>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</si>
  <si>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</si>
  <si>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</si>
  <si>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</si>
  <si>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</si>
  <si>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</si>
  <si>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</si>
  <si>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</si>
  <si>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</si>
  <si>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</si>
  <si>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</si>
  <si>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</si>
  <si>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</si>
  <si>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</si>
  <si>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</si>
  <si>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</si>
  <si>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</si>
  <si>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</si>
  <si>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</si>
  <si>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</si>
  <si>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</si>
  <si>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</si>
  <si>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</si>
  <si>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</si>
  <si>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</si>
  <si>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</si>
  <si>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</si>
  <si>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</si>
  <si>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</si>
  <si>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</si>
  <si>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</si>
  <si>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</si>
  <si>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</si>
  <si>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</si>
  <si>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</si>
  <si>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</si>
  <si>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</si>
  <si>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</si>
  <si>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</si>
  <si>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</si>
  <si>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</si>
  <si>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</si>
  <si>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</si>
  <si>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</si>
  <si>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</si>
  <si>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</si>
  <si>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</si>
  <si>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</si>
  <si>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</si>
  <si>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</si>
  <si>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</si>
  <si>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</si>
  <si>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</si>
  <si>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</si>
  <si>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</si>
  <si>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</si>
  <si>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</si>
  <si>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</si>
  <si>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</si>
  <si>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</si>
  <si>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</si>
  <si>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</si>
  <si>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</si>
  <si>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</si>
  <si>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</si>
  <si>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</si>
  <si>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</si>
  <si>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</si>
  <si>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</si>
  <si>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</si>
  <si>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</si>
  <si>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</si>
  <si>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</si>
  <si>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</si>
  <si>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</si>
  <si>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</si>
  <si>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</si>
  <si>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</si>
  <si>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</si>
  <si>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</si>
  <si>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</si>
  <si>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</si>
  <si>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</si>
  <si>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</si>
  <si>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</si>
  <si>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</si>
  <si>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</si>
  <si>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</si>
  <si>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</si>
  <si>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</si>
  <si>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</si>
  <si>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</si>
  <si>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</si>
  <si>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</si>
  <si>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</si>
  <si>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</si>
  <si>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</si>
  <si>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</si>
  <si>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</si>
  <si>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</si>
  <si>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</si>
  <si>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</si>
  <si>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</si>
  <si>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</si>
  <si>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</si>
  <si>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</si>
  <si>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</si>
  <si>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</si>
  <si>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</si>
  <si>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</si>
  <si>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</si>
  <si>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</si>
  <si>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</si>
  <si>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</si>
  <si>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</si>
  <si>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</si>
  <si>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</si>
  <si>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</si>
  <si>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</si>
  <si>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</si>
  <si>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</si>
  <si>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</si>
  <si>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</si>
  <si>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</si>
  <si>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</si>
  <si>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</si>
  <si>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</si>
  <si>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</si>
  <si>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</si>
  <si>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</si>
  <si>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</si>
  <si>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</si>
  <si>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</si>
  <si>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</si>
  <si>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</si>
  <si>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</si>
  <si>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</si>
  <si>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</si>
  <si>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</si>
  <si>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</si>
  <si>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</si>
  <si>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</si>
  <si>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</si>
  <si>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</si>
  <si>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</si>
  <si>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</si>
  <si>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</si>
  <si>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</si>
  <si>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</si>
  <si>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</si>
  <si>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</si>
  <si>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</si>
  <si>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</si>
  <si>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</si>
  <si>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</si>
  <si>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</si>
  <si>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</si>
  <si>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</si>
  <si>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</si>
  <si>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</si>
  <si>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</si>
  <si>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</si>
  <si>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</si>
  <si>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</si>
  <si>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</si>
  <si>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</si>
  <si>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</si>
  <si>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</si>
  <si>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</si>
  <si>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</si>
  <si>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</si>
  <si>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</si>
  <si>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</si>
  <si>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</si>
  <si>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</si>
  <si>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</si>
  <si>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</si>
  <si>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</si>
  <si>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</si>
  <si>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</si>
  <si>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</si>
  <si>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</si>
  <si>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</si>
  <si>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</si>
  <si>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</si>
  <si>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</si>
  <si>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</si>
  <si>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</si>
  <si>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</si>
  <si>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</si>
  <si>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</si>
  <si>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</si>
  <si>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</si>
  <si>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</si>
  <si>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</si>
  <si>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</si>
  <si>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</si>
  <si>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</si>
  <si>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</si>
  <si>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</si>
  <si>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</si>
  <si>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</si>
  <si>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</si>
  <si>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</si>
  <si>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</si>
  <si>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</si>
  <si>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</si>
  <si>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</si>
  <si>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</si>
  <si>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</si>
  <si>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</si>
  <si>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</si>
  <si>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</si>
  <si>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</si>
  <si>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</si>
  <si>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</si>
  <si>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</si>
  <si>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</si>
  <si>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</si>
  <si>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</si>
  <si>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</si>
  <si>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</si>
  <si>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</si>
  <si>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</si>
  <si>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</si>
  <si>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</si>
  <si>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</si>
  <si>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</si>
  <si>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</si>
  <si>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</si>
  <si>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</si>
  <si>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</si>
  <si>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</si>
  <si>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</si>
  <si>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</si>
  <si>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</si>
  <si>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</si>
  <si>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</si>
  <si>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</si>
  <si>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</si>
  <si>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</si>
  <si>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</si>
  <si>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</si>
  <si>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</si>
  <si>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</si>
  <si>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</si>
  <si>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</si>
  <si>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</si>
  <si>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</si>
  <si>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</si>
  <si>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</si>
  <si>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</si>
  <si>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</si>
  <si>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</si>
  <si>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</si>
  <si>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</si>
  <si>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</si>
  <si>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</si>
  <si>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</si>
  <si>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</si>
  <si>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</si>
  <si>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</si>
  <si>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</si>
  <si>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</si>
  <si>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</si>
  <si>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</si>
  <si>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</si>
  <si>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</si>
  <si>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</si>
  <si>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</si>
  <si>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</si>
  <si>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</si>
  <si>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</si>
  <si>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</si>
  <si>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</si>
  <si>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</si>
  <si>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</si>
  <si>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</si>
  <si>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</si>
  <si>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</si>
  <si>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</si>
  <si>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</si>
  <si>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</si>
  <si>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</si>
  <si>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</si>
  <si>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</si>
  <si>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</si>
  <si>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</si>
  <si>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</si>
  <si>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</si>
  <si>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</si>
  <si>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</si>
  <si>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</si>
  <si>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</si>
  <si>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</si>
  <si>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</si>
  <si>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</si>
  <si>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</si>
  <si>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</si>
  <si>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</si>
  <si>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</si>
  <si>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</si>
  <si>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</si>
  <si>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</si>
  <si>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</si>
  <si>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</si>
  <si>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</si>
  <si>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</si>
  <si>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</si>
  <si>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</si>
  <si>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</si>
  <si>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</si>
  <si>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</si>
  <si>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</si>
  <si>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</si>
  <si>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</si>
  <si>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</si>
  <si>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</si>
  <si>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</si>
  <si>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</si>
  <si>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</si>
  <si>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</si>
  <si>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</si>
  <si>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</si>
  <si>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</si>
  <si>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</si>
  <si>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</si>
  <si>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</si>
  <si>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</si>
  <si>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</si>
  <si>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</si>
  <si>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</si>
  <si>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</si>
  <si>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</si>
  <si>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</si>
  <si>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</si>
  <si>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</si>
  <si>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</si>
  <si>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</si>
  <si>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</si>
  <si>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</si>
  <si>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</si>
  <si>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</si>
  <si>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</si>
  <si>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</si>
  <si>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</si>
  <si>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</si>
  <si>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</si>
  <si>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</si>
  <si>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</si>
  <si>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</si>
  <si>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</si>
  <si>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</si>
  <si>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</si>
  <si>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</si>
  <si>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</si>
  <si>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</si>
  <si>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</si>
  <si>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</si>
  <si>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</si>
  <si>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</si>
  <si>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</si>
  <si>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</si>
  <si>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</si>
  <si>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</si>
  <si>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</si>
  <si>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</si>
  <si>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</si>
  <si>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</si>
  <si>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</si>
  <si>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</si>
  <si>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</si>
  <si>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</si>
  <si>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</si>
  <si>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</si>
  <si>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</si>
  <si>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</si>
  <si>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</si>
  <si>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</si>
  <si>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</si>
  <si>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</si>
  <si>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</si>
  <si>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</si>
  <si>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</si>
  <si>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</si>
  <si>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</si>
  <si>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</si>
  <si>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</si>
  <si>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</si>
  <si>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</si>
  <si>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</si>
  <si>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</si>
  <si>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</si>
  <si>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</si>
  <si>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</si>
  <si>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</si>
  <si>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</si>
  <si>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</si>
  <si>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</si>
  <si>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</si>
  <si>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</si>
  <si>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</si>
  <si>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</si>
  <si>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</si>
  <si>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</si>
  <si>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</si>
  <si>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</si>
  <si>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</si>
  <si>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</si>
  <si>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</si>
  <si>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</si>
  <si>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</si>
  <si>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</si>
  <si>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</si>
  <si>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</si>
  <si>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</si>
  <si>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</si>
  <si>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</si>
  <si>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</si>
  <si>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</si>
  <si>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</si>
  <si>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</si>
  <si>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</si>
  <si>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</si>
  <si>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</si>
  <si>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</si>
  <si>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</si>
  <si>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</si>
  <si>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</si>
  <si>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</si>
  <si>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</si>
  <si>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</si>
  <si>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</si>
  <si>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</si>
  <si>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</si>
  <si>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</si>
  <si>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</si>
  <si>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</si>
  <si>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</si>
  <si>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</si>
  <si>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</si>
  <si>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</si>
  <si>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</si>
  <si>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</si>
  <si>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</si>
  <si>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</si>
  <si>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</si>
  <si>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</si>
  <si>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</si>
  <si>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</si>
  <si>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</si>
  <si>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</si>
  <si>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</si>
  <si>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</si>
  <si>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</si>
  <si>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</si>
  <si>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</si>
  <si>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</si>
  <si>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</si>
  <si>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</si>
  <si>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</si>
  <si>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</si>
  <si>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</si>
  <si>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</si>
  <si>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</si>
  <si>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</si>
  <si>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</si>
  <si>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</si>
  <si>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</si>
  <si>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</si>
  <si>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</si>
  <si>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</si>
  <si>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</si>
  <si>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</si>
  <si>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</si>
  <si>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</si>
  <si>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</si>
  <si>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</si>
  <si>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</si>
  <si>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</si>
  <si>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</si>
  <si>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</si>
  <si>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</si>
  <si>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</si>
  <si>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</si>
  <si>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</si>
  <si>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</si>
  <si>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</si>
  <si>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</si>
  <si>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</si>
  <si>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</si>
  <si>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</si>
  <si>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</si>
  <si>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</si>
  <si>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</si>
  <si>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</si>
  <si>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</si>
  <si>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</si>
  <si>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</si>
  <si>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</si>
  <si>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</si>
  <si>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</si>
  <si>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</si>
  <si>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</si>
  <si>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</si>
  <si>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</si>
  <si>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</si>
  <si>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</si>
  <si>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</si>
  <si>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</si>
  <si>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</si>
  <si>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</si>
  <si>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</si>
  <si>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</si>
  <si>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</si>
  <si>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</si>
  <si>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</si>
  <si>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</si>
  <si>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</si>
  <si>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</si>
  <si>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</si>
  <si>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</si>
  <si>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</si>
  <si>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</si>
  <si>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</si>
  <si>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</si>
  <si>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</si>
  <si>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</si>
  <si>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</si>
  <si>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</si>
  <si>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</si>
  <si>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</si>
  <si>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</si>
  <si>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</si>
  <si>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</si>
  <si>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</si>
  <si>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</si>
  <si>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</si>
  <si>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</si>
  <si>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</si>
  <si>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</si>
  <si>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</si>
  <si>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</si>
  <si>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</si>
  <si>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</si>
  <si>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</si>
  <si>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</si>
  <si>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</si>
  <si>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</si>
  <si>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</si>
  <si>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</si>
  <si>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</si>
  <si>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</si>
  <si>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</si>
  <si>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</si>
  <si>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</si>
  <si>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</si>
  <si>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</si>
  <si>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</si>
  <si>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</si>
  <si>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</si>
  <si>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</si>
  <si>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</si>
  <si>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</si>
  <si>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</si>
  <si>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</si>
  <si>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</si>
  <si>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</si>
  <si>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</si>
  <si>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</si>
  <si>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</si>
  <si>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</si>
  <si>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</si>
  <si>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</si>
  <si>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</si>
  <si>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</si>
  <si>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</si>
  <si>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</si>
  <si>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</si>
  <si>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</si>
  <si>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</si>
  <si>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</si>
  <si>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</si>
  <si>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</si>
  <si>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</si>
  <si>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</si>
  <si>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</si>
  <si>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</si>
  <si>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</si>
  <si>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</si>
  <si>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</si>
  <si>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</si>
  <si>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</si>
  <si>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</si>
  <si>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</si>
  <si>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</si>
  <si>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</si>
  <si>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</si>
  <si>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</si>
  <si>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</si>
  <si>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</si>
  <si>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</si>
  <si>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</si>
  <si>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</si>
  <si>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</si>
  <si>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</si>
  <si>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</si>
  <si>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</si>
  <si>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</si>
  <si>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</si>
  <si>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</si>
  <si>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</si>
  <si>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</si>
  <si>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</si>
  <si>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</si>
  <si>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</si>
  <si>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</si>
  <si>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</si>
  <si>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</si>
  <si>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</si>
  <si>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</si>
  <si>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</si>
  <si>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</si>
  <si>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</si>
  <si>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</si>
  <si>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</si>
  <si>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</si>
  <si>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</si>
  <si>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</si>
  <si>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</si>
  <si>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</si>
  <si>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</si>
  <si>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</si>
  <si>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</si>
  <si>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</si>
  <si>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</si>
  <si>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</si>
  <si>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</si>
  <si>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</si>
  <si>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</si>
  <si>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</si>
  <si>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</si>
  <si>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</si>
  <si>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</si>
  <si>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</si>
  <si>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</si>
  <si>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</si>
  <si>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</si>
  <si>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</si>
  <si>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</si>
  <si>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</si>
  <si>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</si>
  <si>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</si>
  <si>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</si>
  <si>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</si>
  <si>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</si>
  <si>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</si>
  <si>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</si>
  <si>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</si>
  <si>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</si>
  <si>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</si>
  <si>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</si>
  <si>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</si>
  <si>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</si>
  <si>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</si>
  <si>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</si>
  <si>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</si>
  <si>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</si>
  <si>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</si>
  <si>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</si>
  <si>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</si>
  <si>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</si>
  <si>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</si>
  <si>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</si>
  <si>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</si>
  <si>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</si>
  <si>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</si>
  <si>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</si>
  <si>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</si>
  <si>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</si>
  <si>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</si>
  <si>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</si>
  <si>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</si>
  <si>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</si>
  <si>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</si>
  <si>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</si>
  <si>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</si>
  <si>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</si>
  <si>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</si>
  <si>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</si>
  <si>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</si>
  <si>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</si>
  <si>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</si>
  <si>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</si>
  <si>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</si>
  <si>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</si>
  <si>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</si>
  <si>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</si>
  <si>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</si>
  <si>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</si>
  <si>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</si>
  <si>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</si>
  <si>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</si>
  <si>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</si>
  <si>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</si>
  <si>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</si>
  <si>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</si>
  <si>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</si>
  <si>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</si>
  <si>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</si>
  <si>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</si>
  <si>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</si>
  <si>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</si>
  <si>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</si>
  <si>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</si>
  <si>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</si>
  <si>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</si>
  <si>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</si>
  <si>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</si>
  <si>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</si>
  <si>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</si>
  <si>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</si>
  <si>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</si>
  <si>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</si>
  <si>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</si>
  <si>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</si>
  <si>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</si>
  <si>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</si>
  <si>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</si>
  <si>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</si>
  <si>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</si>
  <si>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</si>
  <si>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</si>
  <si>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</si>
  <si>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</si>
  <si>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</si>
  <si>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</si>
  <si>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</si>
  <si>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</si>
  <si>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</si>
  <si>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</si>
  <si>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</si>
  <si>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</si>
  <si>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</si>
  <si>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</si>
  <si>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</si>
  <si>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</si>
  <si>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</si>
  <si>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</si>
  <si>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</si>
  <si>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</si>
  <si>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</si>
  <si>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</si>
  <si>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</si>
  <si>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</si>
  <si>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</si>
  <si>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</si>
  <si>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</si>
  <si>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</si>
  <si>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</si>
  <si>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</si>
  <si>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</si>
  <si>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</si>
  <si>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</si>
  <si>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</si>
  <si>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</si>
  <si>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</si>
  <si>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</si>
  <si>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</si>
  <si>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</si>
  <si>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</si>
  <si>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</si>
  <si>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</si>
  <si>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</si>
  <si>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</si>
  <si>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</si>
  <si>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</si>
  <si>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</si>
  <si>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</si>
  <si>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</si>
  <si>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</si>
  <si>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</si>
  <si>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</si>
  <si>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</si>
  <si>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</si>
  <si>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</si>
  <si>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</si>
  <si>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</si>
  <si>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</si>
  <si>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</si>
  <si>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</si>
  <si>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</si>
  <si>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</si>
  <si>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</si>
  <si>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</si>
  <si>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</si>
  <si>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</si>
  <si>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</si>
  <si>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</si>
  <si>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</si>
  <si>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</si>
  <si>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</si>
  <si>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</si>
  <si>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</si>
  <si>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</si>
  <si>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</si>
  <si>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</si>
  <si>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</si>
  <si>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</si>
  <si>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</si>
  <si>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</si>
  <si>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</si>
  <si>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</si>
  <si>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</si>
  <si>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</si>
  <si>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</si>
  <si>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</si>
  <si>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</si>
  <si>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</si>
  <si>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</si>
  <si>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</si>
  <si>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</si>
  <si>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</si>
  <si>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</si>
  <si>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</si>
  <si>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</si>
  <si>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</si>
  <si>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</si>
  <si>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</si>
  <si>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</si>
  <si>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</si>
  <si>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</si>
  <si>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</si>
  <si>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</si>
  <si>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</si>
  <si>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</si>
  <si>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</si>
  <si>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</si>
  <si>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</si>
  <si>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</si>
  <si>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</si>
  <si>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</si>
  <si>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</si>
  <si>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</si>
  <si>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</si>
  <si>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</si>
  <si>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</si>
  <si>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</si>
  <si>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</si>
  <si>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</si>
  <si>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</si>
  <si>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</si>
  <si>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</si>
  <si>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</si>
  <si>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</si>
  <si>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</si>
  <si>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</si>
  <si>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</si>
  <si>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</si>
  <si>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</si>
  <si>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</si>
  <si>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</si>
  <si>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</si>
  <si>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</si>
  <si>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</si>
  <si>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</si>
  <si>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</si>
  <si>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</si>
  <si>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</si>
  <si>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</si>
  <si>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</si>
  <si>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</si>
  <si>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</si>
  <si>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</si>
  <si>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</si>
  <si>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</si>
  <si>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</si>
  <si>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</si>
  <si>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</si>
  <si>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</si>
  <si>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</si>
  <si>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</si>
  <si>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</si>
  <si>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</si>
  <si>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</si>
  <si>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</si>
  <si>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</si>
  <si>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</si>
  <si>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</si>
  <si>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</si>
  <si>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</si>
  <si>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</si>
  <si>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</si>
  <si>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</si>
  <si>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</si>
  <si>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</si>
  <si>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</si>
  <si>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</si>
  <si>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</si>
  <si>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</si>
  <si>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</si>
  <si>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</si>
  <si>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</si>
  <si>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</si>
  <si>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</si>
  <si>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</si>
  <si>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</si>
  <si>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</si>
  <si>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</si>
  <si>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</si>
  <si>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</si>
  <si>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</si>
  <si>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</si>
  <si>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</si>
  <si>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</si>
  <si>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</si>
  <si>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</si>
  <si>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</si>
  <si>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</si>
  <si>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</si>
  <si>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</si>
  <si>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</si>
  <si>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</si>
  <si>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</si>
  <si>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</si>
  <si>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</si>
  <si>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</si>
  <si>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</si>
  <si>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</si>
  <si>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</si>
  <si>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</si>
  <si>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</si>
  <si>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</si>
  <si>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</si>
  <si>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</si>
  <si>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</si>
  <si>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</si>
  <si>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</si>
  <si>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</si>
  <si>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</si>
  <si>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</si>
  <si>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</si>
  <si>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</si>
  <si>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</si>
  <si>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</si>
  <si>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</si>
  <si>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</si>
  <si>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</si>
  <si>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</si>
  <si>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</si>
  <si>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</si>
  <si>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</si>
  <si>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</si>
  <si>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</si>
  <si>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</si>
  <si>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</si>
  <si>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</si>
  <si>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</si>
  <si>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</si>
  <si>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</si>
  <si>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</si>
  <si>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</si>
  <si>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</si>
  <si>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</si>
  <si>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</si>
  <si>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</si>
  <si>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</si>
  <si>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</si>
  <si>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</si>
  <si>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</si>
  <si>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</si>
  <si>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</si>
  <si>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</si>
  <si>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</si>
  <si>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</si>
  <si>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</si>
  <si>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</si>
  <si>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</si>
  <si>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</si>
  <si>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</si>
  <si>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</si>
  <si>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</si>
  <si>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</si>
  <si>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</si>
  <si>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</si>
  <si>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</si>
  <si>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</si>
  <si>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</si>
  <si>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</si>
  <si>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</si>
  <si>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</si>
  <si>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</si>
  <si>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</si>
  <si>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</si>
  <si>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</si>
  <si>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</si>
  <si>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</si>
  <si>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</si>
  <si>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</si>
  <si>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</si>
  <si>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</si>
  <si>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</si>
  <si>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</si>
  <si>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</si>
  <si>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</si>
  <si>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</si>
  <si>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</si>
  <si>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</si>
  <si>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</si>
  <si>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</si>
  <si>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</si>
  <si>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</si>
  <si>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</si>
  <si>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</si>
  <si>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</si>
  <si>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</si>
  <si>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</si>
  <si>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</si>
  <si>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</si>
  <si>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</si>
  <si>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</si>
  <si>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</si>
  <si>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</si>
  <si>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</si>
  <si>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</si>
  <si>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</si>
  <si>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</si>
  <si>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</si>
  <si>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</si>
  <si>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</si>
  <si>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</si>
  <si>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</si>
  <si>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</si>
  <si>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</si>
  <si>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</si>
  <si>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</si>
  <si>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</si>
  <si>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</si>
  <si>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</si>
  <si>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</si>
  <si>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</si>
  <si>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</si>
  <si>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</si>
  <si>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</si>
  <si>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</si>
  <si>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</si>
  <si>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</si>
  <si>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</si>
  <si>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</si>
  <si>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</si>
  <si>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</si>
  <si>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</si>
  <si>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</si>
  <si>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</si>
  <si>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</si>
  <si>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</si>
  <si>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</si>
  <si>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</si>
  <si>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</si>
  <si>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</si>
  <si>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</si>
  <si>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</si>
  <si>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</si>
  <si>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</si>
  <si>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</si>
  <si>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</si>
  <si>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</si>
  <si>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</si>
  <si>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</si>
  <si>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</si>
  <si>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</si>
  <si>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</si>
  <si>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</si>
  <si>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</si>
  <si>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</si>
  <si>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</si>
  <si>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</si>
  <si>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</si>
  <si>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</si>
  <si>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</si>
  <si>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</si>
  <si>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</si>
  <si>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</si>
  <si>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</si>
  <si>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</si>
  <si>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</si>
  <si>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</si>
  <si>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</si>
  <si>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</si>
  <si>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</si>
  <si>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</si>
  <si>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</si>
  <si>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</si>
  <si>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</si>
  <si>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</si>
  <si>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</si>
  <si>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</si>
  <si>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</si>
  <si>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</si>
  <si>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</si>
  <si>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</si>
  <si>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</si>
  <si>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</si>
  <si>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</si>
  <si>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</si>
  <si>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</si>
  <si>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</si>
  <si>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</si>
  <si>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</si>
  <si>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</si>
  <si>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</si>
  <si>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</si>
  <si>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</si>
  <si>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</si>
  <si>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</si>
  <si>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</si>
  <si>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</si>
  <si>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</si>
  <si>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</si>
  <si>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</si>
  <si>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</si>
  <si>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</si>
  <si>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</si>
  <si>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</si>
  <si>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</si>
  <si>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</si>
  <si>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</si>
  <si>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</si>
  <si>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</si>
  <si>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</si>
  <si>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</si>
  <si>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</si>
  <si>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</si>
  <si>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</si>
  <si>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</si>
  <si>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</si>
  <si>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</si>
  <si>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</si>
  <si>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</si>
  <si>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</si>
  <si>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</si>
  <si>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</si>
  <si>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</si>
  <si>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</si>
  <si>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</si>
  <si>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</si>
  <si>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</si>
  <si>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</si>
  <si>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</si>
  <si>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</si>
  <si>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</si>
  <si>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</si>
  <si>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</si>
  <si>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</si>
  <si>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</si>
  <si>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</si>
  <si>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</si>
  <si>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</si>
  <si>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</si>
  <si>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</si>
  <si>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</si>
  <si>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</si>
  <si>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</si>
  <si>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</si>
  <si>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</si>
  <si>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</si>
  <si>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</si>
  <si>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</si>
  <si>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</si>
  <si>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</si>
  <si>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</si>
  <si>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</si>
  <si>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</si>
  <si>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</si>
  <si>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</si>
  <si>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</si>
  <si>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</si>
  <si>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</si>
  <si>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</si>
  <si>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</si>
  <si>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</si>
  <si>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</si>
  <si>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</si>
  <si>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</si>
  <si>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</si>
  <si>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</si>
  <si>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</si>
  <si>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</si>
  <si>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</si>
  <si>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</si>
  <si>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</si>
  <si>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</si>
  <si>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</si>
  <si>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</si>
  <si>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</si>
  <si>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</si>
  <si>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</si>
  <si>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</si>
  <si>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</si>
  <si>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</si>
  <si>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</si>
  <si>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</si>
  <si>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</si>
  <si>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</si>
  <si>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</si>
  <si>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</si>
  <si>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</si>
  <si>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</si>
  <si>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</si>
  <si>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</si>
  <si>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</si>
  <si>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</si>
  <si>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</si>
  <si>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</si>
  <si>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</si>
  <si>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</si>
  <si>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</si>
  <si>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</si>
  <si>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</si>
  <si>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</si>
  <si>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</si>
  <si>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</si>
  <si>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</si>
  <si>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</si>
  <si>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</si>
  <si>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</si>
  <si>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</si>
  <si>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</si>
  <si>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</si>
  <si>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</si>
  <si>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</si>
  <si>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</si>
  <si>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</si>
  <si>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</si>
  <si>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</si>
  <si>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</si>
  <si>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</si>
  <si>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</si>
  <si>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</si>
  <si>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</si>
  <si>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</si>
  <si>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</si>
  <si>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</si>
  <si>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</si>
  <si>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</si>
  <si>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</si>
  <si>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</si>
  <si>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</si>
  <si>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</si>
  <si>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</si>
  <si>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</si>
  <si>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</si>
  <si>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</si>
  <si>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</si>
  <si>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</si>
  <si>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</si>
  <si>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</si>
  <si>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</si>
  <si>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</si>
  <si>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</si>
  <si>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</si>
  <si>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</si>
  <si>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</si>
  <si>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</si>
  <si>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</si>
  <si>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</si>
  <si>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</si>
  <si>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</si>
  <si>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</si>
  <si>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</si>
  <si>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</si>
  <si>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</si>
  <si>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</si>
  <si>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</si>
  <si>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</si>
  <si>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</si>
  <si>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</si>
  <si>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</si>
  <si>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</si>
  <si>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</si>
  <si>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</si>
  <si>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</si>
  <si>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</si>
  <si>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</si>
  <si>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</si>
  <si>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</si>
  <si>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</si>
  <si>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</si>
  <si>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</si>
  <si>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</si>
  <si>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</si>
  <si>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</si>
  <si>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</si>
  <si>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</si>
  <si>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</si>
  <si>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</si>
  <si>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</si>
  <si>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</si>
  <si>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</si>
  <si>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</si>
  <si>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</si>
  <si>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</si>
  <si>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</si>
  <si>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</si>
  <si>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</si>
  <si>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</si>
  <si>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</si>
  <si>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</si>
  <si>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</si>
  <si>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</si>
  <si>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</si>
  <si>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</si>
  <si>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</si>
  <si>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</si>
  <si>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</si>
  <si>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</si>
  <si>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</si>
  <si>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</si>
  <si>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</si>
  <si>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</si>
  <si>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</si>
  <si>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</si>
  <si>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</si>
  <si>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</si>
  <si>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</si>
  <si>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</si>
  <si>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</si>
  <si>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</si>
  <si>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</si>
  <si>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</si>
  <si>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</si>
  <si>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</si>
  <si>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</si>
  <si>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</si>
  <si>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</si>
  <si>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</si>
  <si>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</si>
  <si>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</si>
  <si>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</si>
  <si>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</si>
  <si>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</si>
  <si>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</si>
  <si>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</si>
  <si>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</si>
  <si>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</si>
  <si>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</si>
  <si>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</si>
  <si>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</si>
  <si>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</si>
  <si>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</si>
  <si>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</si>
  <si>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</si>
  <si>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</si>
  <si>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</si>
  <si>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</si>
  <si>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</si>
  <si>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</si>
  <si>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</si>
  <si>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</si>
  <si>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</si>
  <si>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</si>
  <si>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</si>
  <si>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</si>
  <si>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</si>
  <si>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</si>
  <si>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</si>
  <si>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</si>
  <si>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</si>
  <si>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</si>
  <si>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</si>
  <si>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</si>
  <si>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</si>
  <si>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</si>
  <si>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</si>
  <si>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</si>
  <si>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</si>
  <si>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</si>
  <si>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</si>
  <si>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</si>
  <si>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</si>
  <si>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</si>
  <si>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</si>
  <si>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</si>
  <si>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</si>
  <si>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</si>
  <si>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</si>
  <si>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</si>
  <si>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</si>
  <si>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</si>
  <si>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</si>
  <si>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</si>
  <si>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</si>
  <si>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</si>
  <si>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</si>
  <si>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</si>
  <si>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</si>
  <si>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</si>
  <si>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</si>
  <si>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</si>
  <si>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</si>
  <si>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</si>
  <si>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</si>
  <si>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</si>
  <si>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</si>
  <si>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</si>
  <si>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</si>
  <si>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</si>
  <si>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</si>
  <si>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</si>
  <si>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</si>
  <si>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</si>
  <si>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</si>
  <si>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</si>
  <si>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</si>
  <si>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</si>
  <si>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</si>
  <si>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</si>
  <si>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</si>
  <si>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</si>
  <si>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</si>
  <si>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</si>
  <si>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</si>
  <si>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</si>
  <si>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</si>
  <si>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</si>
  <si>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</si>
  <si>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</si>
  <si>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</si>
  <si>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</si>
  <si>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</si>
  <si>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</si>
  <si>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</si>
  <si>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</si>
  <si>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</si>
  <si>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</si>
  <si>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</si>
  <si>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</si>
  <si>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</si>
  <si>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</si>
  <si>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</si>
  <si>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</si>
  <si>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</si>
  <si>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</si>
  <si>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</si>
  <si>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</si>
  <si>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</si>
  <si>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</si>
  <si>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</si>
  <si>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</si>
  <si>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</si>
  <si>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</si>
  <si>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</si>
  <si>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</si>
  <si>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</si>
  <si>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</si>
  <si>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</si>
  <si>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</si>
  <si>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</si>
  <si>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</si>
  <si>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</si>
  <si>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</si>
  <si>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</si>
  <si>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</si>
  <si>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</si>
  <si>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</si>
  <si>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</si>
  <si>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</si>
  <si>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</si>
  <si>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</si>
  <si>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</si>
  <si>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</si>
  <si>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</si>
  <si>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</si>
  <si>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</si>
  <si>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</si>
  <si>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</si>
  <si>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</si>
  <si>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</si>
  <si>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</si>
  <si>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</si>
  <si>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</si>
  <si>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</si>
  <si>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</si>
  <si>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</si>
  <si>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</si>
  <si>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</si>
  <si>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</si>
  <si>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</si>
  <si>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</si>
  <si>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</si>
  <si>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</si>
  <si>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</si>
  <si>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</si>
  <si>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</si>
  <si>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</si>
  <si>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</si>
  <si>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</si>
  <si>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</si>
  <si>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</si>
  <si>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</si>
  <si>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</si>
  <si>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</si>
  <si>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</si>
  <si>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</si>
  <si>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</si>
  <si>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</si>
  <si>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</si>
  <si>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</si>
  <si>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</si>
  <si>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</si>
  <si>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</si>
  <si>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</si>
  <si>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</si>
  <si>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</si>
  <si>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</si>
  <si>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</si>
  <si>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</si>
  <si>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</si>
  <si>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</si>
  <si>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</si>
  <si>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</si>
  <si>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</si>
  <si>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</si>
  <si>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</si>
  <si>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</si>
  <si>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</si>
  <si>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</si>
  <si>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</si>
  <si>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</si>
  <si>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</si>
  <si>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</si>
  <si>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</si>
  <si>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</si>
  <si>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</si>
  <si>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</si>
  <si>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</si>
  <si>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</si>
  <si>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</si>
  <si>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</si>
  <si>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</si>
  <si>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</si>
  <si>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</si>
  <si>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</si>
  <si>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</si>
  <si>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</si>
  <si>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</si>
  <si>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</si>
  <si>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</si>
  <si>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</si>
  <si>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</si>
  <si>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</si>
  <si>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</si>
  <si>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</si>
  <si>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</si>
  <si>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</si>
  <si>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</si>
  <si>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</si>
  <si>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</si>
  <si>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</si>
  <si>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</si>
  <si>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</si>
  <si>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</si>
  <si>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</si>
  <si>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</si>
  <si>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</si>
  <si>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</si>
  <si>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</si>
  <si>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</si>
  <si>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</si>
  <si>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</si>
  <si>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</si>
  <si>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</si>
  <si>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</si>
  <si>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</si>
  <si>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</si>
  <si>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</si>
  <si>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</si>
  <si>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</si>
  <si>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</si>
  <si>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</si>
  <si>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</si>
  <si>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</si>
  <si>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</si>
  <si>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</si>
  <si>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</si>
  <si>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</si>
  <si>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</si>
  <si>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</si>
  <si>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</si>
  <si>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</si>
  <si>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</si>
  <si>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</si>
  <si>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</si>
  <si>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</si>
  <si>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</si>
  <si>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</si>
  <si>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</si>
  <si>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</si>
  <si>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</si>
  <si>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</si>
  <si>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</si>
  <si>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</si>
  <si>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</si>
  <si>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</si>
  <si>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</si>
  <si>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</si>
  <si>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</si>
  <si>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</si>
  <si>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</si>
  <si>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</si>
  <si>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</si>
  <si>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</si>
  <si>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</si>
  <si>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</si>
  <si>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</si>
  <si>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</si>
  <si>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</si>
  <si>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</si>
  <si>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</si>
  <si>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</si>
  <si>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</si>
  <si>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</si>
  <si>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</si>
  <si>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</si>
  <si>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</si>
  <si>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</si>
  <si>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</si>
  <si>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</si>
  <si>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</si>
  <si>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</si>
  <si>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</si>
  <si>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</si>
  <si>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</si>
  <si>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</si>
  <si>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</si>
  <si>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</si>
  <si>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</si>
  <si>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</si>
  <si>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</si>
  <si>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</si>
  <si>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</si>
  <si>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</si>
  <si>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</si>
  <si>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</si>
  <si>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</si>
  <si>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</si>
  <si>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</si>
  <si>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</si>
  <si>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</si>
  <si>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</si>
  <si>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</si>
  <si>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</si>
  <si>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</si>
  <si>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</si>
  <si>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</si>
  <si>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</si>
  <si>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</si>
  <si>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</si>
  <si>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</si>
  <si>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</si>
  <si>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</si>
  <si>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</si>
  <si>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</si>
  <si>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</si>
  <si>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</si>
  <si>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</si>
  <si>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</si>
  <si>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</si>
  <si>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</si>
  <si>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</si>
  <si>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</si>
  <si>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</si>
  <si>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</si>
  <si>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</si>
  <si>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</si>
  <si>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</si>
  <si>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</si>
  <si>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</si>
  <si>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</si>
  <si>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</si>
  <si>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</si>
  <si>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</si>
  <si>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</si>
  <si>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</si>
  <si>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</si>
  <si>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</si>
  <si>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</si>
  <si>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</si>
  <si>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</si>
  <si>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</si>
  <si>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</si>
  <si>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</si>
  <si>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</si>
  <si>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</si>
  <si>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</si>
  <si>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</si>
  <si>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</si>
  <si>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</si>
  <si>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</si>
  <si>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</si>
  <si>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</si>
  <si>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</si>
  <si>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</si>
  <si>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</si>
  <si>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</si>
  <si>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</si>
  <si>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</si>
  <si>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</si>
  <si>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</si>
  <si>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</si>
  <si>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</si>
  <si>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</si>
  <si>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</si>
  <si>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</si>
  <si>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</si>
  <si>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</si>
  <si>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</si>
  <si>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</si>
  <si>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</si>
  <si>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</si>
  <si>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</si>
  <si>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</si>
  <si>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</si>
  <si>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</si>
  <si>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</si>
  <si>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</si>
  <si>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</si>
  <si>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</si>
  <si>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</si>
  <si>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</si>
  <si>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</si>
  <si>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</si>
  <si>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</si>
  <si>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</si>
  <si>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</si>
  <si>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</si>
  <si>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</si>
  <si>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</si>
  <si>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</si>
  <si>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</si>
  <si>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</si>
  <si>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</si>
  <si>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</si>
  <si>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</si>
  <si>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</si>
  <si>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</si>
  <si>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</si>
  <si>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</si>
  <si>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</si>
  <si>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</si>
  <si>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</si>
  <si>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</si>
  <si>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</si>
  <si>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</si>
  <si>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</si>
  <si>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</si>
  <si>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</si>
  <si>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</si>
  <si>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</si>
  <si>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</si>
  <si>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</si>
  <si>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</si>
  <si>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</si>
  <si>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</si>
  <si>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</si>
  <si>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</si>
  <si>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</si>
  <si>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</si>
  <si>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</si>
  <si>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</si>
  <si>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</si>
  <si>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</si>
  <si>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</si>
  <si>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</si>
  <si>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</si>
  <si>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</si>
  <si>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</si>
  <si>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</si>
  <si>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</si>
  <si>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</si>
  <si>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</si>
  <si>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</si>
  <si>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</si>
  <si>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</si>
  <si>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</si>
  <si>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</si>
  <si>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</si>
  <si>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</si>
  <si>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</si>
  <si>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</si>
  <si>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</si>
  <si>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</si>
  <si>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</si>
  <si>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</si>
  <si>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</si>
  <si>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</si>
  <si>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</si>
  <si>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</si>
  <si>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</si>
  <si>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</si>
  <si>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</si>
  <si>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</si>
  <si>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</si>
  <si>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</si>
  <si>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</si>
  <si>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</si>
  <si>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</si>
  <si>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</si>
  <si>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</si>
  <si>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</si>
  <si>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</si>
  <si>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</si>
  <si>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</si>
  <si>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</si>
  <si>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</si>
  <si>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</si>
  <si>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</si>
  <si>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</si>
  <si>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</si>
  <si>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</si>
  <si>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</si>
  <si>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</si>
  <si>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</si>
  <si>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</si>
  <si>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</si>
  <si>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</si>
  <si>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</si>
  <si>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</si>
  <si>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</si>
  <si>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</si>
  <si>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</si>
  <si>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</si>
  <si>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</si>
  <si>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</si>
  <si>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</si>
  <si>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</si>
  <si>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</si>
  <si>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</si>
  <si>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</si>
  <si>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</si>
  <si>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</si>
  <si>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</si>
  <si>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</si>
  <si>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</si>
  <si>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</si>
  <si>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</si>
  <si>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</si>
  <si>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</si>
  <si>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</si>
  <si>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</si>
  <si>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</si>
  <si>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</si>
  <si>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</si>
  <si>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</si>
  <si>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</si>
  <si>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</si>
  <si>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</si>
  <si>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</si>
  <si>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</si>
  <si>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</si>
  <si>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</si>
  <si>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</si>
  <si>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</si>
  <si>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</si>
  <si>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</si>
  <si>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</si>
  <si>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</si>
  <si>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</si>
  <si>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</si>
  <si>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</si>
  <si>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</si>
  <si>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</si>
  <si>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</si>
  <si>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</si>
  <si>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</si>
  <si>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</si>
  <si>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</si>
  <si>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</si>
  <si>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</si>
  <si>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</si>
  <si>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</si>
  <si>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</si>
  <si>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</si>
  <si>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</si>
  <si>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</si>
  <si>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</si>
  <si>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</si>
  <si>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</si>
  <si>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</si>
  <si>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</si>
  <si>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</si>
  <si>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</si>
  <si>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</si>
  <si>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</si>
  <si>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</si>
  <si>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</si>
  <si>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</si>
  <si>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</si>
  <si>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</si>
  <si>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</si>
  <si>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</si>
  <si>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</si>
  <si>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</si>
  <si>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</si>
  <si>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</si>
  <si>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</si>
  <si>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</si>
  <si>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</si>
  <si>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</si>
  <si>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</si>
  <si>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</si>
  <si>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</si>
  <si>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</si>
  <si>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</si>
  <si>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</si>
  <si>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</si>
  <si>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</si>
  <si>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</si>
  <si>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</si>
  <si>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</si>
  <si>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</si>
  <si>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</si>
  <si>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</si>
  <si>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</si>
  <si>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</si>
  <si>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</si>
  <si>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</si>
  <si>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</si>
  <si>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</si>
  <si>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</si>
  <si>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</si>
  <si>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</si>
  <si>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</si>
  <si>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</si>
  <si>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</si>
  <si>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</si>
  <si>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</si>
  <si>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</si>
  <si>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</si>
  <si>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</si>
  <si>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</si>
  <si>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</si>
  <si>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</si>
  <si>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</si>
  <si>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</si>
  <si>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</si>
  <si>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</si>
  <si>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</si>
  <si>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</si>
  <si>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</si>
  <si>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</si>
  <si>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</si>
  <si>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</si>
  <si>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</si>
  <si>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</si>
  <si>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</si>
  <si>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</si>
  <si>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</si>
  <si>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</si>
  <si>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</si>
  <si>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</si>
  <si>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</si>
  <si>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</si>
  <si>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</si>
  <si>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</si>
  <si>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</si>
  <si>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</si>
  <si>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</si>
  <si>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</si>
  <si>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</si>
  <si>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</si>
  <si>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</si>
  <si>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</si>
  <si>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</si>
  <si>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</si>
  <si>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</si>
  <si>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</si>
  <si>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</si>
  <si>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</si>
  <si>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</si>
  <si>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</si>
  <si>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</si>
  <si>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</si>
  <si>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</si>
  <si>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</si>
  <si>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</si>
  <si>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</si>
  <si>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</si>
  <si>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</si>
  <si>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</si>
  <si>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</si>
  <si>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</si>
  <si>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</si>
  <si>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</si>
  <si>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</si>
  <si>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</si>
  <si>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</si>
  <si>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</si>
  <si>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</si>
  <si>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</si>
  <si>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</si>
  <si>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</si>
  <si>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</si>
  <si>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</si>
  <si>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</si>
  <si>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</si>
  <si>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</si>
  <si>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</si>
  <si>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</si>
  <si>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</si>
  <si>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</si>
  <si>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</si>
  <si>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</si>
  <si>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</si>
  <si>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</si>
  <si>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</si>
  <si>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</si>
  <si>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</si>
  <si>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</si>
  <si>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</si>
  <si>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</si>
  <si>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</si>
  <si>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</si>
  <si>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</si>
  <si>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</si>
  <si>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</si>
  <si>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</si>
  <si>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</si>
  <si>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</si>
  <si>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</si>
  <si>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</si>
  <si>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</si>
  <si>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</si>
  <si>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</si>
  <si>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</si>
  <si>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</si>
  <si>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</si>
  <si>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</si>
  <si>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</si>
  <si>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</si>
  <si>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</si>
  <si>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</si>
  <si>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</si>
  <si>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</si>
  <si>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</si>
  <si>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</si>
  <si>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</si>
  <si>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</si>
  <si>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</si>
  <si>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</si>
  <si>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</si>
  <si>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</si>
  <si>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</si>
  <si>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</si>
  <si>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</si>
  <si>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</si>
  <si>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</si>
  <si>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</si>
  <si>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</si>
  <si>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</si>
  <si>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</si>
  <si>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</si>
  <si>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</si>
  <si>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</si>
  <si>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</si>
  <si>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</si>
  <si>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</si>
  <si>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</si>
  <si>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</si>
  <si>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</si>
  <si>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</si>
  <si>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</si>
  <si>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</si>
  <si>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</si>
  <si>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</si>
  <si>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</si>
  <si>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</si>
  <si>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</si>
  <si>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</si>
  <si>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</si>
  <si>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</si>
  <si>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</si>
  <si>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</si>
  <si>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</si>
  <si>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</si>
  <si>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</si>
  <si>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</si>
  <si>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</si>
  <si>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</si>
  <si>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</si>
  <si>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</si>
  <si>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</si>
  <si>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</si>
  <si>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</si>
  <si>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</si>
  <si>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</si>
  <si>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</si>
  <si>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</si>
  <si>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</si>
  <si>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</si>
  <si>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</si>
  <si>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</si>
  <si>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</si>
  <si>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</si>
  <si>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</si>
  <si>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</si>
  <si>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</si>
  <si>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</si>
  <si>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</si>
  <si>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</si>
  <si>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</si>
  <si>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</si>
  <si>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</si>
  <si>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</si>
  <si>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</si>
  <si>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</si>
  <si>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</si>
  <si>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</si>
  <si>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</si>
  <si>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</si>
  <si>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</si>
  <si>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</si>
  <si>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</si>
  <si>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</si>
  <si>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</si>
  <si>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</si>
  <si>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</si>
  <si>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</si>
  <si>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</si>
  <si>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</si>
  <si>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</si>
  <si>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</si>
  <si>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</si>
  <si>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</si>
  <si>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</si>
  <si>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</si>
  <si>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</si>
  <si>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</si>
  <si>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</si>
  <si>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</si>
  <si>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</si>
  <si>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</si>
  <si>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</si>
  <si>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</si>
  <si>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</si>
  <si>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</si>
  <si>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</si>
  <si>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</si>
  <si>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</si>
  <si>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</si>
  <si>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</si>
  <si>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</si>
  <si>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</si>
  <si>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</si>
  <si>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</si>
  <si>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</si>
  <si>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</si>
  <si>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</si>
  <si>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</si>
  <si>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</si>
  <si>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</si>
  <si>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</si>
  <si>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</si>
  <si>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</si>
  <si>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</si>
  <si>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</si>
  <si>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</si>
  <si>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</si>
  <si>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</si>
  <si>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</si>
  <si>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</si>
  <si>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</si>
  <si>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</si>
  <si>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</si>
  <si>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</si>
  <si>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</si>
  <si>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</si>
  <si>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</si>
  <si>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</si>
  <si>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</si>
  <si>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</si>
  <si>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</si>
  <si>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</si>
  <si>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</si>
  <si>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</si>
  <si>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</si>
  <si>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</si>
  <si>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</si>
  <si>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</si>
  <si>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</si>
  <si>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</si>
  <si>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</si>
  <si>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</si>
  <si>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</si>
  <si>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</si>
  <si>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</si>
  <si>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</si>
  <si>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</si>
  <si>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</si>
  <si>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</si>
  <si>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</si>
  <si>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</si>
  <si>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</si>
  <si>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</si>
  <si>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</si>
  <si>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</si>
  <si>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</si>
  <si>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</si>
  <si>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</si>
  <si>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</si>
  <si>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</si>
  <si>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</si>
  <si>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</si>
  <si>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</si>
  <si>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</si>
  <si>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</si>
  <si>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</si>
  <si>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</si>
  <si>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</si>
  <si>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</si>
  <si>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</si>
  <si>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</si>
  <si>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</si>
  <si>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</si>
  <si>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</si>
  <si>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</si>
  <si>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</si>
  <si>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</si>
  <si>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</si>
  <si>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</si>
  <si>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</si>
  <si>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</si>
  <si>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</si>
  <si>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</si>
  <si>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</si>
  <si>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</si>
  <si>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</si>
  <si>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</si>
  <si>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</si>
  <si>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</si>
  <si>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</si>
  <si>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</si>
  <si>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</si>
  <si>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</si>
  <si>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</si>
  <si>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</si>
  <si>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</si>
  <si>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</si>
  <si>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</si>
  <si>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</si>
  <si>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</si>
  <si>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</si>
  <si>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</si>
  <si>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</si>
  <si>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</si>
  <si>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</si>
  <si>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</si>
  <si>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</si>
  <si>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</si>
  <si>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</si>
  <si>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</si>
  <si>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</si>
  <si>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</si>
  <si>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</si>
  <si>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</si>
  <si>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</si>
  <si>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</si>
  <si>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</si>
  <si>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</si>
  <si>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</si>
  <si>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</si>
  <si>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</si>
  <si>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</si>
  <si>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</si>
  <si>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</si>
  <si>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</si>
  <si>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</si>
  <si>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</si>
  <si>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</si>
  <si>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</si>
  <si>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</si>
  <si>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</si>
  <si>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</si>
  <si>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</si>
  <si>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</si>
  <si>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</si>
  <si>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</si>
  <si>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</si>
  <si>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</si>
  <si>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</si>
  <si>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</si>
  <si>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</si>
  <si>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</si>
  <si>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</si>
  <si>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</si>
  <si>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</si>
  <si>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</si>
  <si>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</si>
  <si>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</si>
  <si>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</si>
  <si>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</si>
  <si>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</si>
  <si>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</si>
  <si>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</si>
  <si>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</si>
  <si>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</si>
  <si>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</si>
  <si>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</si>
  <si>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</si>
  <si>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</si>
  <si>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</si>
  <si>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</si>
  <si>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</si>
  <si>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</si>
  <si>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</si>
  <si>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</si>
  <si>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</si>
  <si>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</si>
  <si>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</si>
  <si>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</si>
  <si>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</si>
  <si>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</si>
  <si>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</si>
  <si>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</si>
  <si>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</si>
  <si>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</si>
  <si>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</si>
  <si>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</si>
  <si>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</si>
  <si>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</si>
  <si>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</si>
  <si>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</si>
  <si>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</si>
  <si>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</si>
  <si>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</si>
  <si>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</si>
  <si>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</si>
  <si>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</si>
  <si>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</si>
  <si>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</si>
  <si>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</si>
  <si>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</si>
  <si>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</si>
  <si>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</si>
  <si>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</si>
  <si>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</si>
  <si>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</si>
  <si>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</si>
  <si>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</si>
  <si>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</si>
  <si>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</si>
  <si>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</si>
  <si>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</si>
  <si>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</si>
  <si>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</si>
  <si>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</si>
  <si>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</si>
  <si>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</si>
  <si>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</si>
  <si>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</si>
  <si>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</si>
  <si>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</si>
  <si>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</si>
  <si>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</si>
  <si>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</si>
  <si>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</si>
  <si>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</si>
  <si>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</si>
  <si>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</si>
  <si>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</si>
  <si>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</si>
  <si>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</si>
  <si>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</si>
  <si>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</si>
  <si>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</si>
  <si>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</si>
  <si>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</si>
  <si>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</si>
  <si>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</si>
  <si>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</si>
  <si>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</si>
  <si>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</si>
  <si>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</si>
  <si>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</si>
  <si>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</si>
  <si>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</si>
  <si>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</si>
  <si>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</si>
  <si>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</si>
  <si>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</si>
  <si>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</si>
  <si>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</si>
  <si>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</si>
  <si>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</si>
  <si>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</si>
  <si>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</si>
  <si>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</si>
  <si>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</si>
  <si>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</si>
  <si>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</si>
  <si>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</si>
  <si>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</si>
  <si>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</si>
  <si>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</si>
  <si>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</si>
  <si>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</si>
  <si>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</si>
  <si>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</si>
  <si>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</si>
  <si>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</si>
  <si>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</si>
  <si>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</si>
  <si>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</si>
  <si>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</si>
  <si>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</si>
  <si>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</si>
  <si>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</si>
  <si>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</si>
  <si>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</si>
  <si>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</si>
  <si>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</si>
  <si>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</si>
  <si>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</si>
  <si>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</si>
  <si>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</si>
  <si>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</si>
  <si>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</si>
  <si>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</si>
  <si>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</si>
  <si>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</si>
  <si>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</si>
  <si>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</si>
  <si>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</si>
  <si>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</si>
  <si>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</si>
  <si>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</si>
  <si>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</si>
  <si>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</si>
  <si>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</si>
  <si>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</si>
  <si>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</si>
  <si>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</si>
  <si>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</si>
  <si>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</si>
  <si>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</si>
  <si>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</si>
  <si>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</si>
  <si>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</si>
  <si>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</si>
  <si>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</si>
  <si>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</si>
  <si>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</si>
  <si>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</si>
  <si>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</si>
  <si>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</si>
  <si>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</si>
  <si>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</si>
  <si>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</si>
  <si>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</si>
  <si>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</si>
  <si>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</si>
  <si>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</si>
  <si>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</si>
  <si>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</si>
  <si>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</si>
  <si>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</si>
  <si>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</si>
  <si>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</si>
  <si>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</si>
  <si>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</si>
  <si>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</si>
  <si>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</si>
  <si>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</si>
  <si>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</si>
  <si>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</si>
  <si>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</si>
  <si>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</si>
  <si>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</si>
  <si>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</si>
  <si>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</si>
  <si>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</si>
  <si>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</si>
  <si>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</si>
  <si>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</si>
  <si>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</si>
  <si>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</si>
  <si>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</si>
  <si>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</si>
  <si>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</si>
  <si>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</si>
  <si>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</si>
  <si>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</si>
  <si>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</si>
  <si>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</si>
  <si>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</si>
  <si>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</si>
  <si>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</si>
  <si>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</si>
  <si>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</si>
  <si>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</si>
  <si>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</si>
  <si>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</si>
  <si>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</si>
  <si>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</si>
  <si>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</si>
  <si>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</si>
  <si>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</si>
  <si>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</si>
  <si>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</si>
  <si>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</si>
  <si>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</si>
  <si>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</si>
  <si>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</si>
  <si>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</si>
  <si>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</si>
  <si>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</si>
  <si>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</si>
  <si>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</si>
  <si>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</si>
  <si>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</si>
  <si>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</si>
  <si>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</si>
  <si>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</si>
  <si>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</si>
  <si>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</si>
  <si>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</si>
  <si>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</si>
  <si>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</si>
  <si>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</si>
  <si>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</si>
  <si>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</si>
  <si>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</si>
  <si>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</si>
  <si>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</si>
  <si>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</si>
  <si>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</si>
  <si>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</si>
  <si>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</si>
  <si>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</si>
  <si>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</si>
  <si>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</si>
  <si>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</si>
  <si>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</si>
  <si>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</si>
  <si>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</si>
  <si>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</si>
  <si>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</si>
  <si>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</si>
  <si>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</si>
  <si>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</si>
  <si>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</si>
  <si>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</si>
  <si>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</si>
  <si>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</si>
  <si>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</si>
  <si>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</si>
  <si>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</si>
  <si>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</si>
  <si>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</si>
  <si>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</si>
  <si>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</si>
  <si>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</si>
  <si>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</si>
  <si>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</si>
  <si>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</si>
  <si>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</si>
  <si>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</si>
  <si>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</si>
  <si>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</si>
  <si>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</si>
  <si>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</si>
  <si>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</si>
  <si>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</si>
  <si>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</si>
  <si>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</si>
  <si>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</si>
  <si>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</si>
  <si>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</si>
  <si>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</si>
  <si>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</si>
  <si>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</si>
  <si>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</si>
  <si>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</si>
  <si>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</si>
  <si>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</si>
  <si>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</si>
  <si>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</si>
  <si>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</si>
  <si>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</si>
  <si>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</si>
  <si>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</si>
  <si>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</si>
  <si>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</si>
  <si>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</si>
  <si>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</si>
  <si>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</si>
  <si>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</si>
  <si>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</si>
  <si>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</si>
  <si>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</si>
  <si>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</si>
  <si>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</si>
  <si>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</si>
  <si>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</si>
  <si>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</si>
  <si>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</si>
  <si>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</si>
  <si>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</si>
  <si>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</si>
  <si>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</si>
  <si>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</si>
  <si>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</si>
  <si>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</si>
  <si>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</si>
  <si>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</si>
  <si>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</si>
  <si>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</si>
  <si>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</si>
  <si>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</si>
  <si>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</si>
  <si>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</si>
  <si>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</si>
  <si>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</si>
  <si>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</si>
  <si>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</si>
  <si>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</si>
  <si>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</si>
  <si>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</si>
  <si>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</si>
  <si>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</si>
  <si>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</si>
  <si>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</si>
  <si>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</si>
  <si>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</si>
  <si>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</si>
  <si>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</si>
  <si>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</si>
  <si>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</si>
  <si>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</si>
  <si>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</si>
  <si>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</si>
  <si>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</si>
  <si>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</si>
  <si>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</si>
  <si>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</si>
  <si>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</si>
  <si>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</si>
  <si>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</si>
  <si>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</si>
  <si>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</si>
  <si>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</si>
  <si>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</si>
  <si>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</si>
  <si>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</si>
  <si>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</si>
  <si>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</si>
  <si>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</si>
  <si>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</si>
  <si>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</si>
  <si>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</si>
  <si>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</si>
  <si>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</si>
  <si>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</si>
  <si>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</si>
  <si>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</si>
  <si>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</si>
  <si>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</si>
  <si>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</si>
  <si>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</si>
  <si>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</si>
  <si>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</si>
  <si>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</si>
  <si>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</si>
  <si>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</si>
  <si>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</si>
  <si>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</si>
  <si>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</si>
  <si>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</si>
  <si>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</si>
  <si>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</si>
  <si>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</si>
  <si>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</si>
  <si>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</si>
  <si>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</si>
  <si>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</si>
  <si>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</si>
  <si>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</si>
  <si>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</si>
  <si>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</si>
  <si>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</si>
  <si>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</si>
  <si>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</si>
  <si>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</si>
  <si>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</si>
  <si>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</si>
  <si>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</si>
  <si>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</si>
  <si>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</si>
  <si>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</si>
  <si>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</si>
  <si>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</si>
  <si>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</si>
  <si>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</si>
  <si>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</si>
  <si>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</si>
  <si>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</si>
  <si>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</si>
  <si>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</si>
  <si>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</si>
  <si>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</si>
  <si>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</si>
  <si>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</si>
  <si>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</si>
  <si>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</si>
  <si>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</si>
  <si>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</si>
  <si>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</si>
  <si>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</si>
  <si>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</si>
  <si>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</si>
  <si>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</si>
  <si>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</si>
  <si>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</si>
  <si>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</si>
  <si>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</si>
  <si>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</si>
  <si>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</si>
  <si>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</si>
  <si>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</si>
  <si>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</si>
  <si>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</si>
  <si>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</si>
  <si>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</si>
  <si>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</si>
  <si>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</si>
  <si>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</si>
  <si>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</si>
  <si>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</si>
  <si>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</si>
  <si>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</si>
  <si>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</si>
  <si>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</si>
  <si>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</si>
  <si>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</si>
  <si>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</si>
  <si>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</si>
  <si>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</si>
  <si>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</si>
  <si>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</si>
  <si>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</si>
  <si>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</si>
  <si>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</si>
  <si>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</si>
  <si>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</si>
  <si>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</si>
  <si>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</si>
  <si>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</si>
  <si>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</si>
  <si>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</si>
  <si>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</si>
  <si>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</si>
  <si>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</si>
  <si>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</si>
  <si>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</si>
  <si>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</si>
  <si>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</si>
  <si>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</si>
  <si>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</si>
  <si>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</si>
  <si>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</si>
  <si>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</si>
  <si>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</si>
  <si>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</si>
  <si>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</si>
  <si>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</si>
  <si>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</si>
  <si>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</si>
  <si>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</si>
  <si>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</si>
  <si>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</si>
  <si>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</si>
  <si>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</si>
  <si>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</si>
  <si>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</si>
  <si>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</si>
  <si>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</si>
  <si>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</si>
  <si>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</si>
  <si>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</si>
  <si>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</si>
  <si>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</si>
  <si>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</si>
  <si>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</si>
  <si>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</si>
  <si>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</si>
  <si>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</si>
  <si>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</si>
  <si>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</si>
  <si>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</si>
  <si>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</si>
  <si>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</si>
  <si>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</si>
  <si>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</si>
  <si>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</si>
  <si>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</si>
  <si>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</si>
  <si>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</si>
  <si>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</si>
  <si>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</si>
  <si>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</si>
  <si>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</si>
  <si>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</si>
  <si>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</si>
  <si>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</si>
  <si>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</si>
  <si>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</si>
  <si>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</si>
  <si>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</si>
  <si>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</si>
  <si>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</si>
  <si>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</si>
  <si>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</si>
  <si>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</si>
  <si>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</si>
  <si>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</si>
  <si>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</si>
  <si>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</si>
  <si>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</si>
  <si>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</si>
  <si>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</si>
  <si>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</si>
  <si>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</si>
  <si>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</si>
  <si>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</si>
  <si>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</si>
  <si>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</si>
  <si>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</si>
  <si>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</si>
  <si>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</si>
  <si>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</si>
  <si>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</si>
  <si>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</si>
  <si>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</si>
  <si>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</si>
  <si>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</si>
  <si>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</si>
  <si>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</si>
  <si>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</si>
  <si>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</si>
  <si>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</si>
  <si>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</si>
  <si>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</si>
  <si>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</si>
  <si>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</si>
  <si>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</si>
  <si>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</si>
  <si>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</si>
  <si>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</si>
  <si>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</si>
  <si>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</si>
  <si>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</si>
  <si>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</si>
  <si>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</si>
  <si>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</si>
  <si>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</si>
  <si>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</si>
  <si>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</si>
  <si>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</si>
  <si>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</si>
  <si>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</si>
  <si>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</si>
  <si>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</si>
  <si>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</si>
  <si>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</si>
  <si>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</si>
  <si>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</si>
  <si>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</si>
  <si>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</si>
  <si>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</si>
  <si>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</si>
  <si>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</si>
  <si>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</si>
  <si>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</si>
  <si>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</si>
  <si>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</si>
  <si>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</si>
  <si>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</si>
  <si>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</si>
  <si>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</si>
  <si>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</si>
  <si>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</si>
  <si>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</si>
  <si>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</si>
  <si>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</si>
  <si>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</si>
  <si>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</si>
  <si>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</si>
  <si>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</si>
  <si>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</si>
  <si>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</si>
  <si>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</si>
  <si>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</si>
  <si>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</si>
  <si>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</si>
  <si>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</si>
  <si>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</si>
  <si>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</si>
  <si>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</si>
  <si>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</si>
  <si>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</si>
  <si>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</si>
  <si>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</si>
  <si>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</si>
  <si>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</si>
  <si>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</si>
  <si>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</si>
  <si>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</si>
  <si>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</si>
  <si>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</si>
  <si>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</si>
  <si>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</si>
  <si>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</si>
  <si>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</si>
  <si>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</si>
  <si>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</si>
  <si>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</si>
  <si>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</si>
  <si>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</si>
  <si>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</si>
  <si>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</si>
  <si>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</si>
  <si>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</si>
  <si>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</si>
  <si>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</si>
  <si>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</si>
  <si>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</si>
  <si>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</si>
  <si>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</si>
  <si>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</si>
  <si>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</si>
  <si>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</si>
  <si>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</si>
  <si>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</si>
  <si>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</si>
  <si>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</si>
  <si>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</si>
  <si>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</si>
  <si>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</si>
  <si>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</si>
  <si>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</si>
  <si>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</si>
  <si>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</si>
  <si>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</si>
  <si>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</si>
  <si>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</si>
  <si>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</si>
  <si>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</si>
  <si>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</si>
  <si>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</si>
  <si>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</si>
  <si>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</si>
  <si>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</si>
  <si>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</si>
  <si>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</si>
  <si>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</si>
  <si>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</si>
  <si>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</si>
  <si>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</si>
  <si>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</si>
  <si>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</si>
  <si>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</si>
  <si>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</si>
  <si>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</si>
  <si>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</si>
  <si>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</si>
  <si>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</si>
  <si>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</si>
  <si>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</si>
  <si>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</si>
  <si>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</si>
  <si>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</si>
  <si>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</si>
  <si>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</si>
  <si>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</si>
  <si>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</si>
  <si>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</si>
  <si>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</si>
  <si>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</si>
  <si>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</si>
  <si>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</si>
  <si>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</si>
  <si>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</si>
  <si>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</si>
  <si>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</si>
  <si>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</si>
  <si>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</si>
  <si>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</si>
  <si>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</si>
  <si>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</si>
  <si>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</si>
  <si>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</si>
  <si>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</si>
  <si>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</si>
  <si>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</si>
  <si>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</si>
  <si>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</si>
  <si>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</si>
  <si>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</si>
  <si>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</si>
  <si>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</si>
  <si>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</si>
  <si>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</si>
  <si>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</si>
  <si>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</si>
  <si>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</si>
  <si>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</si>
  <si>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</si>
  <si>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</si>
  <si>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</si>
  <si>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</si>
  <si>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</si>
  <si>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</si>
  <si>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</si>
  <si>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</si>
  <si>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</si>
  <si>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</si>
  <si>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</si>
  <si>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</si>
  <si>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</si>
  <si>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</si>
  <si>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</si>
  <si>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</si>
  <si>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</si>
  <si>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</si>
  <si>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</si>
  <si>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</si>
  <si>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</si>
  <si>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</si>
  <si>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</si>
  <si>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</si>
  <si>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</si>
  <si>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</si>
  <si>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</si>
  <si>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</si>
  <si>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</si>
  <si>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</si>
  <si>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</si>
  <si>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</si>
  <si>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</si>
  <si>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</si>
  <si>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</si>
  <si>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</si>
  <si>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</si>
  <si>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</si>
  <si>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</si>
  <si>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</si>
  <si>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</si>
  <si>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</si>
  <si>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</si>
  <si>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</si>
  <si>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</si>
  <si>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</si>
  <si>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</si>
  <si>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</si>
  <si>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</si>
  <si>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</si>
  <si>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</si>
  <si>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</si>
  <si>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</si>
  <si>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</si>
  <si>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</si>
  <si>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</si>
  <si>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</si>
  <si>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</si>
  <si>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</si>
  <si>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</si>
  <si>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</si>
  <si>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</si>
  <si>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</si>
  <si>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</si>
  <si>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</si>
  <si>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</si>
  <si>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</si>
  <si>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</si>
  <si>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</si>
  <si>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</si>
  <si>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</si>
  <si>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</si>
  <si>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</si>
  <si>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</si>
  <si>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</si>
  <si>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</si>
  <si>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</si>
  <si>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</si>
  <si>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</si>
  <si>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</si>
  <si>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</si>
  <si>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</si>
  <si>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</si>
  <si>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</si>
  <si>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</si>
  <si>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</si>
  <si>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</si>
  <si>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</si>
  <si>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</si>
  <si>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</si>
  <si>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</si>
  <si>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</si>
  <si>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</si>
  <si>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</si>
  <si>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</si>
  <si>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</si>
  <si>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</si>
  <si>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</si>
  <si>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</si>
  <si>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</si>
  <si>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</si>
  <si>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</si>
  <si>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</si>
  <si>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</si>
  <si>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</si>
  <si>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</si>
  <si>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</si>
  <si>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</si>
  <si>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</si>
  <si>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</si>
  <si>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</si>
  <si>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</si>
  <si>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</si>
  <si>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</si>
  <si>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</si>
  <si>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</si>
  <si>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</si>
  <si>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</si>
  <si>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</si>
  <si>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</si>
  <si>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</si>
  <si>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</si>
  <si>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</si>
  <si>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</si>
  <si>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</si>
  <si>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</si>
  <si>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</si>
  <si>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</si>
  <si>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</si>
  <si>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</si>
  <si>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</si>
  <si>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</si>
  <si>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</si>
  <si>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</si>
  <si>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</si>
  <si>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</si>
  <si>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</si>
  <si>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</si>
  <si>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</si>
  <si>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</si>
  <si>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</si>
  <si>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</si>
  <si>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</si>
  <si>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</si>
  <si>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</si>
  <si>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</si>
  <si>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</si>
  <si>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</si>
  <si>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</si>
  <si>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</si>
  <si>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</si>
  <si>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</si>
  <si>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</si>
  <si>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</si>
  <si>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</si>
  <si>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</si>
  <si>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</si>
  <si>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</si>
  <si>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</si>
  <si>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</si>
  <si>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</si>
  <si>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</si>
  <si>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</si>
  <si>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</si>
  <si>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</si>
  <si>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</si>
  <si>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</si>
  <si>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</si>
  <si>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</si>
  <si>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</si>
  <si>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</si>
  <si>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</si>
  <si>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</si>
  <si>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</si>
  <si>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</si>
  <si>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</si>
  <si>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</si>
  <si>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</si>
  <si>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</si>
  <si>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</si>
  <si>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</si>
  <si>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</si>
  <si>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</si>
  <si>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</si>
  <si>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</si>
  <si>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</si>
  <si>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</si>
  <si>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</si>
  <si>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</si>
  <si>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</si>
  <si>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</si>
  <si>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</si>
  <si>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</si>
  <si>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</si>
  <si>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</si>
  <si>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</si>
  <si>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</si>
  <si>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</si>
  <si>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</si>
  <si>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</si>
  <si>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</si>
  <si>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</si>
  <si>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</si>
  <si>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</si>
  <si>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</si>
  <si>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</si>
  <si>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</si>
  <si>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</si>
  <si>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</si>
  <si>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</si>
  <si>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</si>
  <si>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</si>
  <si>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</si>
  <si>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</si>
  <si>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</si>
  <si>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</si>
  <si>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</si>
  <si>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</si>
  <si>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</si>
  <si>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</si>
  <si>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</si>
  <si>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</si>
  <si>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</si>
  <si>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</si>
  <si>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</si>
  <si>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</si>
  <si>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</si>
  <si>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</si>
  <si>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</si>
  <si>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</si>
  <si>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</si>
  <si>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</si>
  <si>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</si>
  <si>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</si>
  <si>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</si>
  <si>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</si>
  <si>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</si>
  <si>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</si>
  <si>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</si>
  <si>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</si>
  <si>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</si>
  <si>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</si>
  <si>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</si>
  <si>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</si>
  <si>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</si>
  <si>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</si>
  <si>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</si>
  <si>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</si>
  <si>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</si>
  <si>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</si>
  <si>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</si>
  <si>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</si>
  <si>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</si>
  <si>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</si>
  <si>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</si>
  <si>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</si>
  <si>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</si>
  <si>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</si>
  <si>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</si>
  <si>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</si>
  <si>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</si>
  <si>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</si>
  <si>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</si>
  <si>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</si>
  <si>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</si>
  <si>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</si>
  <si>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</si>
  <si>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</si>
  <si>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</si>
  <si>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</si>
  <si>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</si>
  <si>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</si>
  <si>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</si>
  <si>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</si>
  <si>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</si>
  <si>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</si>
  <si>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</si>
  <si>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</si>
  <si>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</si>
  <si>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</si>
  <si>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</si>
  <si>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</si>
  <si>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</si>
  <si>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</si>
  <si>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</si>
  <si>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</si>
  <si>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</si>
  <si>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</si>
  <si>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</si>
  <si>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</si>
  <si>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</si>
  <si>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</si>
  <si>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</si>
  <si>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</si>
  <si>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</si>
  <si>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</si>
  <si>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</si>
  <si>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</si>
  <si>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</si>
  <si>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</si>
  <si>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</si>
  <si>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</si>
  <si>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</si>
  <si>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</si>
  <si>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</si>
  <si>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</si>
  <si>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</si>
  <si>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</si>
  <si>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</si>
  <si>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</si>
  <si>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</si>
  <si>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</si>
  <si>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</si>
  <si>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</si>
  <si>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</si>
  <si>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</si>
  <si>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</si>
  <si>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</si>
  <si>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</si>
  <si>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</si>
  <si>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</si>
  <si>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</si>
  <si>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</si>
  <si>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</si>
  <si>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</si>
  <si>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</si>
  <si>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</si>
  <si>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</si>
  <si>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</si>
  <si>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</si>
  <si>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</si>
  <si>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</si>
  <si>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</si>
  <si>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</si>
  <si>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</si>
  <si>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</si>
  <si>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</si>
  <si>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</si>
  <si>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</si>
  <si>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</si>
  <si>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</si>
  <si>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</si>
  <si>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</si>
  <si>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</si>
  <si>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</si>
  <si>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</si>
  <si>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</si>
  <si>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</si>
  <si>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</si>
  <si>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</si>
  <si>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</si>
  <si>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</si>
  <si>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</si>
  <si>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</si>
  <si>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</si>
  <si>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</si>
  <si>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</si>
  <si>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</si>
  <si>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</si>
  <si>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</si>
  <si>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</si>
  <si>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</si>
  <si>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</si>
  <si>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</si>
  <si>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</si>
  <si>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</si>
  <si>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</si>
  <si>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</si>
  <si>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</si>
  <si>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</si>
  <si>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</si>
  <si>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</si>
  <si>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</si>
  <si>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</si>
  <si>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</si>
  <si>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</si>
  <si>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</si>
  <si>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</si>
  <si>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</si>
  <si>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</si>
  <si>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</si>
  <si>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</si>
  <si>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</si>
  <si>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</si>
  <si>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</si>
  <si>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</si>
  <si>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</si>
  <si>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</si>
  <si>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</si>
  <si>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</si>
  <si>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</si>
  <si>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</si>
  <si>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</si>
  <si>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</si>
  <si>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</si>
  <si>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</si>
  <si>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</si>
  <si>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</si>
  <si>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</si>
  <si>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</si>
  <si>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</si>
  <si>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</si>
  <si>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</si>
  <si>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</si>
  <si>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</si>
  <si>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</si>
  <si>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</si>
  <si>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</si>
  <si>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</si>
  <si>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</si>
  <si>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</si>
  <si>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</si>
  <si>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</si>
  <si>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</si>
  <si>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</si>
  <si>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</si>
  <si>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</si>
  <si>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</si>
  <si>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</si>
  <si>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</si>
  <si>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</si>
  <si>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</si>
  <si>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</si>
  <si>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</si>
  <si>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</si>
  <si>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</si>
  <si>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</si>
  <si>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</si>
  <si>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</si>
  <si>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</si>
  <si>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</si>
  <si>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</si>
  <si>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</si>
  <si>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</si>
  <si>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</si>
  <si>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</si>
  <si>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</si>
  <si>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</si>
  <si>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</si>
  <si>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</si>
  <si>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</si>
  <si>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</si>
  <si>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</si>
  <si>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</si>
  <si>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</si>
  <si>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</si>
  <si>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</si>
  <si>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</si>
  <si>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</si>
  <si>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</si>
  <si>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</si>
  <si>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</si>
  <si>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</si>
  <si>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</si>
  <si>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</si>
  <si>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</si>
  <si>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</si>
  <si>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</si>
  <si>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</si>
  <si>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</si>
  <si>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</si>
  <si>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</si>
  <si>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</si>
  <si>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</si>
  <si>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</si>
  <si>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</si>
  <si>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</si>
  <si>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</si>
  <si>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</si>
  <si>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</si>
  <si>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</si>
  <si>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</si>
  <si>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</si>
  <si>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</si>
  <si>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</si>
  <si>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</si>
  <si>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</si>
  <si>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</si>
  <si>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</si>
  <si>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</si>
  <si>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</si>
  <si>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</si>
  <si>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</si>
  <si>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</si>
  <si>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</si>
  <si>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</si>
  <si>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</si>
  <si>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</si>
  <si>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</si>
  <si>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</si>
  <si>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</si>
  <si>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</si>
  <si>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</si>
  <si>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</si>
  <si>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</si>
  <si>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</si>
  <si>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</si>
  <si>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</si>
  <si>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</si>
  <si>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</si>
  <si>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</si>
  <si>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</si>
  <si>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</si>
  <si>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</si>
  <si>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</si>
  <si>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</si>
  <si>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</si>
  <si>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</si>
  <si>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</si>
  <si>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</si>
  <si>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</si>
  <si>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</si>
  <si>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</si>
  <si>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</si>
  <si>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</si>
  <si>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</si>
  <si>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</si>
  <si>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</si>
  <si>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</si>
  <si>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</si>
  <si>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</si>
  <si>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</si>
  <si>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</si>
  <si>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</si>
  <si>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</si>
  <si>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</si>
  <si>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</si>
  <si>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</si>
  <si>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</si>
  <si>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</si>
  <si>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</si>
  <si>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</si>
  <si>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</si>
  <si>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</si>
  <si>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</si>
  <si>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</si>
  <si>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</si>
  <si>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</si>
  <si>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</si>
  <si>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</si>
  <si>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</si>
  <si>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</si>
  <si>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</si>
  <si>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</si>
  <si>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</si>
  <si>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</si>
  <si>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</si>
  <si>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</si>
  <si>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</si>
  <si>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</si>
  <si>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</si>
  <si>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</si>
  <si>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</si>
  <si>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</si>
  <si>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</si>
  <si>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</si>
  <si>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</si>
  <si>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</si>
  <si>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</si>
  <si>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</si>
  <si>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</si>
  <si>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</si>
  <si>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</si>
  <si>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</si>
  <si>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</si>
  <si>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</si>
  <si>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</si>
  <si>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</si>
  <si>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</si>
  <si>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</si>
  <si>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</si>
  <si>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</si>
  <si>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</si>
  <si>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</si>
  <si>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</si>
  <si>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</si>
  <si>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</si>
  <si>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</si>
  <si>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</si>
  <si>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</si>
  <si>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</si>
  <si>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</si>
  <si>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</si>
  <si>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</si>
  <si>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</si>
  <si>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</si>
  <si>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</si>
  <si>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</si>
  <si>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</si>
  <si>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</si>
  <si>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</si>
  <si>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</si>
  <si>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</si>
  <si>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</si>
  <si>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</si>
  <si>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</si>
  <si>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</si>
  <si>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</si>
  <si>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</si>
  <si>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</si>
  <si>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</si>
  <si>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</si>
  <si>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</si>
  <si>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</si>
  <si>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</si>
  <si>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</si>
  <si>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</si>
  <si>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</si>
  <si>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</si>
  <si>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</si>
  <si>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</si>
  <si>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</si>
  <si>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</si>
  <si>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</si>
  <si>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</si>
  <si>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</si>
  <si>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</si>
  <si>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</si>
  <si>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</si>
  <si>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</si>
  <si>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</si>
  <si>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</si>
  <si>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</si>
  <si>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</si>
  <si>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</si>
  <si>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</si>
  <si>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</si>
  <si>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</si>
  <si>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</si>
  <si>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</si>
  <si>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</si>
  <si>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</si>
  <si>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</si>
  <si>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</si>
  <si>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</si>
  <si>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</si>
  <si>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</si>
  <si>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</si>
  <si>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</si>
  <si>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</si>
  <si>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</si>
  <si>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</si>
  <si>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</si>
  <si>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</si>
  <si>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</si>
  <si>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</si>
  <si>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</si>
  <si>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</si>
  <si>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</si>
  <si>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</si>
  <si>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</si>
  <si>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</si>
  <si>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</si>
  <si>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</si>
  <si>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</si>
  <si>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</si>
  <si>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</si>
  <si>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</si>
  <si>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</si>
  <si>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</si>
  <si>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</si>
  <si>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</si>
  <si>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</si>
  <si>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</si>
  <si>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</si>
  <si>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</si>
  <si>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</si>
  <si>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</si>
  <si>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</si>
  <si>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</si>
  <si>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</si>
  <si>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</si>
  <si>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</si>
  <si>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</si>
  <si>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</si>
  <si>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</si>
  <si>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</si>
  <si>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</si>
  <si>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</si>
  <si>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</si>
  <si>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</si>
  <si>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</si>
  <si>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</si>
  <si>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</si>
  <si>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</si>
  <si>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</si>
  <si>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</si>
  <si>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</si>
  <si>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</si>
  <si>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</si>
  <si>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</si>
  <si>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</si>
  <si>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</si>
  <si>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</si>
  <si>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</si>
  <si>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</si>
  <si>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</si>
  <si>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</si>
  <si>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</si>
  <si>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</si>
  <si>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</si>
  <si>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</si>
  <si>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</si>
  <si>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</si>
  <si>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</si>
  <si>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</si>
  <si>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</si>
  <si>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</si>
  <si>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</si>
  <si>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</si>
  <si>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</si>
  <si>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</si>
  <si>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</si>
  <si>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</si>
  <si>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</si>
  <si>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</si>
  <si>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</si>
  <si>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</si>
  <si>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</si>
  <si>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</si>
  <si>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</si>
  <si>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</si>
  <si>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</si>
  <si>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</si>
  <si>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</si>
  <si>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</si>
  <si>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</si>
  <si>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</si>
  <si>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</si>
  <si>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</si>
  <si>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</si>
  <si>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</si>
  <si>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</si>
  <si>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</si>
  <si>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</si>
  <si>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</si>
  <si>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</si>
  <si>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</si>
  <si>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</si>
  <si>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</si>
  <si>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</si>
  <si>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</si>
  <si>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</si>
  <si>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</si>
  <si>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</si>
  <si>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</si>
  <si>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</si>
  <si>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</si>
  <si>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</si>
  <si>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</si>
  <si>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</si>
  <si>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</si>
  <si>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</si>
  <si>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</si>
  <si>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</si>
  <si>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</si>
  <si>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</si>
  <si>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</si>
  <si>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</si>
  <si>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</si>
  <si>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</si>
  <si>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</si>
  <si>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</si>
  <si>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</si>
  <si>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</si>
  <si>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</si>
  <si>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</si>
  <si>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</si>
  <si>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</si>
  <si>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</si>
  <si>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</si>
  <si>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</si>
  <si>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</si>
  <si>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</si>
  <si>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</si>
  <si>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</si>
  <si>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</si>
  <si>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</si>
  <si>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</si>
  <si>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</si>
  <si>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</si>
  <si>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</si>
  <si>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</si>
  <si>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</si>
  <si>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</si>
  <si>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</si>
  <si>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</si>
  <si>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</si>
  <si>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</si>
  <si>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</si>
  <si>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</si>
  <si>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</si>
  <si>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</si>
  <si>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</si>
  <si>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</si>
  <si>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</si>
  <si>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</si>
  <si>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</si>
  <si>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</si>
  <si>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</si>
  <si>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</si>
  <si>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</si>
  <si>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</si>
  <si>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</si>
  <si>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</si>
  <si>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</si>
  <si>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</si>
  <si>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</si>
  <si>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</si>
  <si>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</si>
  <si>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</si>
  <si>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</si>
  <si>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</si>
  <si>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</si>
  <si>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</si>
  <si>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</si>
  <si>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</si>
  <si>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</si>
  <si>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</si>
  <si>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</si>
  <si>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</si>
  <si>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</si>
  <si>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</si>
  <si>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</si>
  <si>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</si>
  <si>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</si>
  <si>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</si>
  <si>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</si>
  <si>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</si>
  <si>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</si>
  <si>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</si>
  <si>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</si>
  <si>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</si>
  <si>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</si>
  <si>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</si>
  <si>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</si>
  <si>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</si>
  <si>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</si>
  <si>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</si>
  <si>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</si>
  <si>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</si>
  <si>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</si>
  <si>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</si>
  <si>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</si>
  <si>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</si>
  <si>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</si>
  <si>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</si>
  <si>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</si>
  <si>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</si>
  <si>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</si>
  <si>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</si>
  <si>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</si>
  <si>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</si>
  <si>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</si>
  <si>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</si>
  <si>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</si>
  <si>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</si>
  <si>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</si>
  <si>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</si>
  <si>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</si>
  <si>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</si>
  <si>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</si>
  <si>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</si>
  <si>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</si>
  <si>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</si>
  <si>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</si>
  <si>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</si>
  <si>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</si>
  <si>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</si>
  <si>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</si>
  <si>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</si>
  <si>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</si>
  <si>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</si>
  <si>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</si>
  <si>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</si>
  <si>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</si>
  <si>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</si>
  <si>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</si>
  <si>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</si>
  <si>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</si>
  <si>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</si>
  <si>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</si>
  <si>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</si>
  <si>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</si>
  <si>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</si>
  <si>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</si>
  <si>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</si>
  <si>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</si>
  <si>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</si>
  <si>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</si>
  <si>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</si>
  <si>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</si>
  <si>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</si>
  <si>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</si>
  <si>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</si>
  <si>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</si>
  <si>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</si>
  <si>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</si>
  <si>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</si>
  <si>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</si>
  <si>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</si>
  <si>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</si>
  <si>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</si>
  <si>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</si>
  <si>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</si>
  <si>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</si>
  <si>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</si>
  <si>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</si>
  <si>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</si>
  <si>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</si>
  <si>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</si>
  <si>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</si>
  <si>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</si>
  <si>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</si>
  <si>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</si>
  <si>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</si>
  <si>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</si>
  <si>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</si>
  <si>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</si>
  <si>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</si>
  <si>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</si>
  <si>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</si>
  <si>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</si>
  <si>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</si>
  <si>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</si>
  <si>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</si>
  <si>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</si>
  <si>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</si>
  <si>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</si>
  <si>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</si>
  <si>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</si>
  <si>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</si>
  <si>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</si>
  <si>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</si>
  <si>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</si>
  <si>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</si>
  <si>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</si>
  <si>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</si>
  <si>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</si>
  <si>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</si>
  <si>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</si>
  <si>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</si>
  <si>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</si>
  <si>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</si>
  <si>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</si>
  <si>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</si>
  <si>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</si>
  <si>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</si>
  <si>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</si>
  <si>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</si>
  <si>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</si>
  <si>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</si>
  <si>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</si>
  <si>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</si>
  <si>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</si>
  <si>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</si>
  <si>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</si>
  <si>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</si>
  <si>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</si>
  <si>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</si>
  <si>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</si>
  <si>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</si>
  <si>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</si>
  <si>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</si>
  <si>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</si>
  <si>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</si>
  <si>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</si>
  <si>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</si>
  <si>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</si>
  <si>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</si>
  <si>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</si>
  <si>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</si>
  <si>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</si>
  <si>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</si>
  <si>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</si>
  <si>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</si>
  <si>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</si>
  <si>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</si>
  <si>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</si>
  <si>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</si>
  <si>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</si>
  <si>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</si>
  <si>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</si>
  <si>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</si>
  <si>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</si>
  <si>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</si>
  <si>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</si>
  <si>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</si>
  <si>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</si>
  <si>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</si>
  <si>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</si>
  <si>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</si>
  <si>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</si>
  <si>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</si>
  <si>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</si>
  <si>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</si>
  <si>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</si>
  <si>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</si>
  <si>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</si>
  <si>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</si>
  <si>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</si>
  <si>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</si>
  <si>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</si>
  <si>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</si>
  <si>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</si>
  <si>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</si>
  <si>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</si>
  <si>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</si>
  <si>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</si>
  <si>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</si>
  <si>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</si>
  <si>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</si>
  <si>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</si>
  <si>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</si>
  <si>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</si>
  <si>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</si>
  <si>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</si>
  <si>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</si>
  <si>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</si>
  <si>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</si>
  <si>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</si>
  <si>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</si>
  <si>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</si>
  <si>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</si>
  <si>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</si>
  <si>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</si>
  <si>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</si>
  <si>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</si>
  <si>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</si>
  <si>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</si>
  <si>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</si>
  <si>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</si>
  <si>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</si>
  <si>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</si>
  <si>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</si>
  <si>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</si>
  <si>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</si>
  <si>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</si>
  <si>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</si>
  <si>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</si>
  <si>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</si>
  <si>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</si>
  <si>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</si>
  <si>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</si>
  <si>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</si>
  <si>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</si>
  <si>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</si>
  <si>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</si>
  <si>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</si>
  <si>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</si>
  <si>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</si>
  <si>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</si>
  <si>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</si>
  <si>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</si>
  <si>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</si>
  <si>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</si>
  <si>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</si>
  <si>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</si>
  <si>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</si>
  <si>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</si>
  <si>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</si>
  <si>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</si>
  <si>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</si>
  <si>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</si>
  <si>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</si>
  <si>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</si>
  <si>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</si>
  <si>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</si>
  <si>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</si>
  <si>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</si>
  <si>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</si>
  <si>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</si>
  <si>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</si>
  <si>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</si>
  <si>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</si>
  <si>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</si>
  <si>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</si>
  <si>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</si>
  <si>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</si>
  <si>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</si>
  <si>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</si>
  <si>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</si>
  <si>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</si>
  <si>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</si>
  <si>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</si>
  <si>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</si>
  <si>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</si>
  <si>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</si>
  <si>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</si>
  <si>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</si>
  <si>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</si>
  <si>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</si>
  <si>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</si>
  <si>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</si>
  <si>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</si>
  <si>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</si>
  <si>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</si>
  <si>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</si>
  <si>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</si>
  <si>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</si>
  <si>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</si>
  <si>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</si>
  <si>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</si>
  <si>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</si>
  <si>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</si>
  <si>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</si>
  <si>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</si>
  <si>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</si>
  <si>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</si>
  <si>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</si>
  <si>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</si>
  <si>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</si>
  <si>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</si>
  <si>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</si>
  <si>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</si>
  <si>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</si>
  <si>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</si>
  <si>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</si>
  <si>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</si>
  <si>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</si>
  <si>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</si>
  <si>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</si>
  <si>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</si>
  <si>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</si>
  <si>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</si>
  <si>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</si>
  <si>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</si>
  <si>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</si>
  <si>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</si>
  <si>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</si>
  <si>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</si>
  <si>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</si>
  <si>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</si>
  <si>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</si>
  <si>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</si>
  <si>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</si>
  <si>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</si>
  <si>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</si>
  <si>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</si>
  <si>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</si>
  <si>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</si>
  <si>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</si>
  <si>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</si>
  <si>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</si>
  <si>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</si>
  <si>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</si>
  <si>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</si>
  <si>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</si>
  <si>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</si>
  <si>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</si>
  <si>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</si>
  <si>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</si>
  <si>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</si>
  <si>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</si>
  <si>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</si>
  <si>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</si>
  <si>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</si>
  <si>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</si>
  <si>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</si>
  <si>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</si>
  <si>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</si>
  <si>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</si>
  <si>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</si>
  <si>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</si>
  <si>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</si>
  <si>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</si>
  <si>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</si>
  <si>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</si>
  <si>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</si>
  <si>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</si>
  <si>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</si>
  <si>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</si>
  <si>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</si>
  <si>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</si>
  <si>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</si>
  <si>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</si>
  <si>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</si>
  <si>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</si>
  <si>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</si>
  <si>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</si>
  <si>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</si>
  <si>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</si>
  <si>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</si>
  <si>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</si>
  <si>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</si>
  <si>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</si>
  <si>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</si>
  <si>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</si>
  <si>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</si>
  <si>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</si>
  <si>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</si>
  <si>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</si>
  <si>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</si>
  <si>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</si>
  <si>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</si>
  <si>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</si>
  <si>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</si>
  <si>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</si>
  <si>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</si>
  <si>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</si>
  <si>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</si>
  <si>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</si>
  <si>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</si>
  <si>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</si>
  <si>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</si>
  <si>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</si>
  <si>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</si>
  <si>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</si>
  <si>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</si>
  <si>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</si>
  <si>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</si>
  <si>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</si>
  <si>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</si>
  <si>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</si>
  <si>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</si>
  <si>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</si>
  <si>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</si>
  <si>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</si>
  <si>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</si>
  <si>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</si>
  <si>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</si>
  <si>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</si>
  <si>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</si>
  <si>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</si>
  <si>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</si>
  <si>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</si>
  <si>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</si>
  <si>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</si>
  <si>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</si>
  <si>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</si>
  <si>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</si>
  <si>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</si>
  <si>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</si>
  <si>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</si>
  <si>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</si>
  <si>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</si>
  <si>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</si>
  <si>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</si>
  <si>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</si>
  <si>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</si>
  <si>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</si>
  <si>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</si>
  <si>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</si>
  <si>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</si>
  <si>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</si>
  <si>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</si>
  <si>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</si>
  <si>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</si>
  <si>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</si>
  <si>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</si>
  <si>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</si>
  <si>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</si>
  <si>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</si>
  <si>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</si>
  <si>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</si>
  <si>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</si>
  <si>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</si>
  <si>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</si>
  <si>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</si>
  <si>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</si>
  <si>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</si>
  <si>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</si>
  <si>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</si>
  <si>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</si>
  <si>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</si>
  <si>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</si>
  <si>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</si>
  <si>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</si>
  <si>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</si>
  <si>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</si>
  <si>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</si>
  <si>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</si>
  <si>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</si>
  <si>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</si>
  <si>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</si>
  <si>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</si>
  <si>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</si>
  <si>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</si>
  <si>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</si>
  <si>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</si>
  <si>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</si>
  <si>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</si>
  <si>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</si>
  <si>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</si>
  <si>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</si>
  <si>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</si>
  <si>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</si>
  <si>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</si>
  <si>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</si>
  <si>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</si>
  <si>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</si>
  <si>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</si>
  <si>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</si>
  <si>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</si>
  <si>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</si>
  <si>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</si>
  <si>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</si>
  <si>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</si>
  <si>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</si>
  <si>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</si>
  <si>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</si>
  <si>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</si>
  <si>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</si>
  <si>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</si>
  <si>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</si>
  <si>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</si>
  <si>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</si>
  <si>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</si>
  <si>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</si>
  <si>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</si>
  <si>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</si>
  <si>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</si>
  <si>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</si>
  <si>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</si>
  <si>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</si>
  <si>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</si>
  <si>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</si>
  <si>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</si>
  <si>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</si>
  <si>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</si>
  <si>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</si>
  <si>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</si>
  <si>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</si>
  <si>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</si>
  <si>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</si>
  <si>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</si>
  <si>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</si>
  <si>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</si>
  <si>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</si>
  <si>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</si>
  <si>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</si>
  <si>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</si>
  <si>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</si>
  <si>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</si>
  <si>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</si>
  <si>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</si>
  <si>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</si>
  <si>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</si>
  <si>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</si>
  <si>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</si>
  <si>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</si>
  <si>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</si>
  <si>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</si>
  <si>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</si>
  <si>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</si>
  <si>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</si>
  <si>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</si>
  <si>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</si>
  <si>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</si>
  <si>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</si>
  <si>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</si>
  <si>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</si>
  <si>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</si>
  <si>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</si>
  <si>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</si>
  <si>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</si>
  <si>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</si>
  <si>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</si>
  <si>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</si>
  <si>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</si>
  <si>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</si>
  <si>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</si>
  <si>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</si>
  <si>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</si>
  <si>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</si>
  <si>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</si>
  <si>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</si>
  <si>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</si>
  <si>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</si>
  <si>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</si>
  <si>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</si>
  <si>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</si>
  <si>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</si>
  <si>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</si>
  <si>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</si>
  <si>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</si>
  <si>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</si>
  <si>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</si>
  <si>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</si>
  <si>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</si>
  <si>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</si>
  <si>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</si>
  <si>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</si>
  <si>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</si>
  <si>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</si>
  <si>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</si>
  <si>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</si>
  <si>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</si>
  <si>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</si>
  <si>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</si>
  <si>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</si>
  <si>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</si>
  <si>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</si>
  <si>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</si>
  <si>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</si>
  <si>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</si>
  <si>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</si>
  <si>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</si>
  <si>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</si>
  <si>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</si>
  <si>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</si>
  <si>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</si>
  <si>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</si>
  <si>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</si>
  <si>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</si>
  <si>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</si>
  <si>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</si>
  <si>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</si>
  <si>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</si>
  <si>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</si>
  <si>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</si>
  <si>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</si>
  <si>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</si>
  <si>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</si>
  <si>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</si>
  <si>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</si>
  <si>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</si>
  <si>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</si>
  <si>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</si>
  <si>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</si>
  <si>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</si>
  <si>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</si>
  <si>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</si>
  <si>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</si>
  <si>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</si>
  <si>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</si>
  <si>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</si>
  <si>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</si>
  <si>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</si>
  <si>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</si>
  <si>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</si>
  <si>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</si>
  <si>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</si>
  <si>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</si>
  <si>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</si>
  <si>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</si>
  <si>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</si>
  <si>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</si>
  <si>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</si>
  <si>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</si>
  <si>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</si>
  <si>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</si>
  <si>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</si>
  <si>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</si>
  <si>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</si>
  <si>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</si>
  <si>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</si>
  <si>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</si>
  <si>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</si>
  <si>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</si>
  <si>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</si>
  <si>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</si>
  <si>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</si>
  <si>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</si>
  <si>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</si>
  <si>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</si>
  <si>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</si>
  <si>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</si>
  <si>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</si>
  <si>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</si>
  <si>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</si>
  <si>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</si>
  <si>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</si>
  <si>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</si>
  <si>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</si>
  <si>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</si>
  <si>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</si>
  <si>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</si>
  <si>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</si>
  <si>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</si>
  <si>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</si>
  <si>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</si>
  <si>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</si>
  <si>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</si>
  <si>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</si>
  <si>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</si>
  <si>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</si>
  <si>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</si>
  <si>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</si>
  <si>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</si>
  <si>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</si>
  <si>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</si>
  <si>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</si>
  <si>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</si>
  <si>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</si>
  <si>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</si>
  <si>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</si>
  <si>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</si>
  <si>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</si>
  <si>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</si>
  <si>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</si>
  <si>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</si>
  <si>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</si>
  <si>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</si>
  <si>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</si>
  <si>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</si>
  <si>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</si>
  <si>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</si>
  <si>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</si>
  <si>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</si>
  <si>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</si>
  <si>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</si>
  <si>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</si>
  <si>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</si>
  <si>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</si>
  <si>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</si>
  <si>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</si>
  <si>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</si>
  <si>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</si>
  <si>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</si>
  <si>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</si>
  <si>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</si>
  <si>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</si>
  <si>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</si>
  <si>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</si>
  <si>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</si>
  <si>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</si>
  <si>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</si>
  <si>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</si>
  <si>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</si>
  <si>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</si>
  <si>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</si>
  <si>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</si>
  <si>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</si>
  <si>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</si>
  <si>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</si>
  <si>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</si>
  <si>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</si>
  <si>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</si>
  <si>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</si>
  <si>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</si>
  <si>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</si>
  <si>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</si>
  <si>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</si>
  <si>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</si>
  <si>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</si>
  <si>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</si>
  <si>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</si>
  <si>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</si>
  <si>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</si>
  <si>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</si>
  <si>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</si>
  <si>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</si>
  <si>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</si>
  <si>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</si>
  <si>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</si>
  <si>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</si>
  <si>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</si>
  <si>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</si>
  <si>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</si>
  <si>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</si>
  <si>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</si>
  <si>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</si>
  <si>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</si>
  <si>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</si>
  <si>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</si>
  <si>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</si>
  <si>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</si>
  <si>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</si>
  <si>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</si>
  <si>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</si>
  <si>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</si>
  <si>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</si>
  <si>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</si>
  <si>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</si>
  <si>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</si>
  <si>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</si>
  <si>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</si>
  <si>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</si>
  <si>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</si>
  <si>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</si>
  <si>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</si>
  <si>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</si>
  <si>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</si>
  <si>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</si>
  <si>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</si>
  <si>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</si>
  <si>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</si>
  <si>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</si>
  <si>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</si>
  <si>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</si>
  <si>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</si>
  <si>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</si>
  <si>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</si>
  <si>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</si>
  <si>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</si>
  <si>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</si>
  <si>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</si>
  <si>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</si>
  <si>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</si>
  <si>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</si>
  <si>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</si>
  <si>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</si>
  <si>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</si>
  <si>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</si>
  <si>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</si>
  <si>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</si>
  <si>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</si>
  <si>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</si>
  <si>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</si>
  <si>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</si>
  <si>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</si>
  <si>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</si>
  <si>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</si>
  <si>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</si>
  <si>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</si>
  <si>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</si>
  <si>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</si>
  <si>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</si>
  <si>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</si>
  <si>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</si>
  <si>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</si>
  <si>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</si>
  <si>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</si>
  <si>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</si>
  <si>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</si>
  <si>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</si>
  <si>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</si>
  <si>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</si>
  <si>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</si>
  <si>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</si>
  <si>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</si>
  <si>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</si>
  <si>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</si>
  <si>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</si>
  <si>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</si>
  <si>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</si>
  <si>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</si>
  <si>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</si>
  <si>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</si>
  <si>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</si>
  <si>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</si>
  <si>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</si>
  <si>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</si>
  <si>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</si>
  <si>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</si>
  <si>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</si>
  <si>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</si>
  <si>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</si>
  <si>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</si>
  <si>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</si>
  <si>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</si>
  <si>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</si>
  <si>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</si>
  <si>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</si>
  <si>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</si>
  <si>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</si>
  <si>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</si>
  <si>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</si>
  <si>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</si>
  <si>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</si>
  <si>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</si>
  <si>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</si>
  <si>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</si>
  <si>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</si>
  <si>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</si>
  <si>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</si>
  <si>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</si>
  <si>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</si>
  <si>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</si>
  <si>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</si>
  <si>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</si>
  <si>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</si>
  <si>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</si>
  <si>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</si>
  <si>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</si>
  <si>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</si>
  <si>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</si>
  <si>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</si>
  <si>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</si>
  <si>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</si>
  <si>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</si>
  <si>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</si>
  <si>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</si>
  <si>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</si>
  <si>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</si>
  <si>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</si>
  <si>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</si>
  <si>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</si>
  <si>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</si>
  <si>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</si>
  <si>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</si>
  <si>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</si>
  <si>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</si>
  <si>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</si>
  <si>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</si>
  <si>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</si>
  <si>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</si>
  <si>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</si>
  <si>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</si>
  <si>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</si>
  <si>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</si>
  <si>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</si>
  <si>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</si>
  <si>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</si>
  <si>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</si>
  <si>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</si>
  <si>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</si>
  <si>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</si>
  <si>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</si>
  <si>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</si>
  <si>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</si>
  <si>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</si>
  <si>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</si>
  <si>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</si>
  <si>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</si>
  <si>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</si>
  <si>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</si>
  <si>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</si>
  <si>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</si>
  <si>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</si>
  <si>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</si>
  <si>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</si>
  <si>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</si>
  <si>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</si>
  <si>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</si>
  <si>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</si>
  <si>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</si>
  <si>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</si>
  <si>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</si>
  <si>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</si>
  <si>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</si>
  <si>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</si>
  <si>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</si>
  <si>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</si>
  <si>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</si>
  <si>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</si>
  <si>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</si>
  <si>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</si>
  <si>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</si>
  <si>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</si>
  <si>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</si>
  <si>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</si>
  <si>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</si>
  <si>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</si>
  <si>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</si>
  <si>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</si>
  <si>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</si>
  <si>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</si>
  <si>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</si>
  <si>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</si>
  <si>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</si>
  <si>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</si>
  <si>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</si>
  <si>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</si>
  <si>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</si>
  <si>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</si>
  <si>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</si>
  <si>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</si>
  <si>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</si>
  <si>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</si>
  <si>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</si>
  <si>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</si>
  <si>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</si>
  <si>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</si>
  <si>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</si>
  <si>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</si>
  <si>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</si>
  <si>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</si>
  <si>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</si>
  <si>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</si>
  <si>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</si>
  <si>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</si>
  <si>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</si>
  <si>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</si>
  <si>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</si>
  <si>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</si>
  <si>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</si>
  <si>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</si>
  <si>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</si>
  <si>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</si>
  <si>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</si>
  <si>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</si>
  <si>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</si>
  <si>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</si>
  <si>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</si>
  <si>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</si>
  <si>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</si>
  <si>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</si>
  <si>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</si>
  <si>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</si>
  <si>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</si>
  <si>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</si>
  <si>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</si>
  <si>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</si>
  <si>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</si>
  <si>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</si>
  <si>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</si>
  <si>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</si>
  <si>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</si>
  <si>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</si>
  <si>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</si>
  <si>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</si>
  <si>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</si>
  <si>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</si>
  <si>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</si>
  <si>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</si>
  <si>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</si>
  <si>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</si>
  <si>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</si>
  <si>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</si>
  <si>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</si>
  <si>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</si>
  <si>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</si>
  <si>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</si>
  <si>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</si>
  <si>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</si>
  <si>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</si>
  <si>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</si>
  <si>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</si>
  <si>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</si>
  <si>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</si>
  <si>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</si>
  <si>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</si>
  <si>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</si>
  <si>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</si>
  <si>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</si>
  <si>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</si>
  <si>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</si>
  <si>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</si>
  <si>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</si>
  <si>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</si>
  <si>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</si>
  <si>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</si>
  <si>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</si>
  <si>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</si>
  <si>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</si>
  <si>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</si>
  <si>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</si>
  <si>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</si>
  <si>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</si>
  <si>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</si>
  <si>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</si>
  <si>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</si>
  <si>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</si>
  <si>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</si>
  <si>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</si>
  <si>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</si>
  <si>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</si>
  <si>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</si>
  <si>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</si>
  <si>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</si>
  <si>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</si>
  <si>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</si>
  <si>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</si>
  <si>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</si>
  <si>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</si>
  <si>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</si>
  <si>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</si>
  <si>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</si>
  <si>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</si>
  <si>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</si>
  <si>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</si>
  <si>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</si>
  <si>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</si>
  <si>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</si>
  <si>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</si>
  <si>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</si>
  <si>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</si>
  <si>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</si>
  <si>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</si>
  <si>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</si>
  <si>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</si>
  <si>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</si>
  <si>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</si>
  <si>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</si>
  <si>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</si>
  <si>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</si>
  <si>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</si>
  <si>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</si>
  <si>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</si>
  <si>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</si>
  <si>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</si>
  <si>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</si>
  <si>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</si>
  <si>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</si>
  <si>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</si>
  <si>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</si>
  <si>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</si>
  <si>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</si>
  <si>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</si>
  <si>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</si>
  <si>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</si>
  <si>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</si>
  <si>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</si>
  <si>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</si>
  <si>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</si>
  <si>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</si>
  <si>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</si>
  <si>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</si>
  <si>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</si>
  <si>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</si>
  <si>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</si>
  <si>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</si>
  <si>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</si>
  <si>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</si>
  <si>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</si>
  <si>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</si>
  <si>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</si>
  <si>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</si>
  <si>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</si>
  <si>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</si>
  <si>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</si>
  <si>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</si>
  <si>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</si>
  <si>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</si>
  <si>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</si>
  <si>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</si>
  <si>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</si>
  <si>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</si>
  <si>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</si>
  <si>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</si>
  <si>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</si>
  <si>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</si>
  <si>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</si>
  <si>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</si>
  <si>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</si>
  <si>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</si>
  <si>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</si>
  <si>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</si>
  <si>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</si>
  <si>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</si>
  <si>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</si>
  <si>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</si>
  <si>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</si>
  <si>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</si>
  <si>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</si>
  <si>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</si>
  <si>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</si>
  <si>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</si>
  <si>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</si>
  <si>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</si>
  <si>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</si>
  <si>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</si>
  <si>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</si>
  <si>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</si>
  <si>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</si>
  <si>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</si>
  <si>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</si>
  <si>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</si>
  <si>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</si>
  <si>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</si>
  <si>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</si>
  <si>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</si>
  <si>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</si>
  <si>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</si>
  <si>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</si>
  <si>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</si>
  <si>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</si>
  <si>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</si>
  <si>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</si>
  <si>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</si>
  <si>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</si>
  <si>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</si>
  <si>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</si>
  <si>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</si>
  <si>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</si>
  <si>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</si>
  <si>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</si>
  <si>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</si>
  <si>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</si>
  <si>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</si>
  <si>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</si>
  <si>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</si>
  <si>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</si>
  <si>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</si>
  <si>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</si>
  <si>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</si>
  <si>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</si>
  <si>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</si>
  <si>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</si>
  <si>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</si>
  <si>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</si>
  <si>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</si>
  <si>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</si>
  <si>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</si>
  <si>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</si>
  <si>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</si>
  <si>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</si>
  <si>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</si>
  <si>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</si>
  <si>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</si>
  <si>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</si>
  <si>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</si>
  <si>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</si>
  <si>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</si>
  <si>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</si>
  <si>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</si>
  <si>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</si>
  <si>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</si>
  <si>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</si>
  <si>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</si>
  <si>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</si>
  <si>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</si>
  <si>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</si>
  <si>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</si>
  <si>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</si>
  <si>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</si>
  <si>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</si>
  <si>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</si>
  <si>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</si>
  <si>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</si>
  <si>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</si>
  <si>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</si>
  <si>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</si>
  <si>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</si>
  <si>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</si>
  <si>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</si>
  <si>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</si>
  <si>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</si>
  <si>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</si>
  <si>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</si>
  <si>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</si>
  <si>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</si>
  <si>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</si>
  <si>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</si>
  <si>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</si>
  <si>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</si>
  <si>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</si>
  <si>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</si>
  <si>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</si>
  <si>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</si>
  <si>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</si>
  <si>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</si>
  <si>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</si>
  <si>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</si>
  <si>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</si>
  <si>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</si>
  <si>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</si>
  <si>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</si>
  <si>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</si>
  <si>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</si>
  <si>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</si>
  <si>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</si>
  <si>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</si>
  <si>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</si>
  <si>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</si>
  <si>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</si>
  <si>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</si>
  <si>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</si>
  <si>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</si>
  <si>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</si>
  <si>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</si>
  <si>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</si>
  <si>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</si>
  <si>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</si>
  <si>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</si>
  <si>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</si>
  <si>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</si>
  <si>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</si>
  <si>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</si>
  <si>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</si>
  <si>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</si>
  <si>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</si>
  <si>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</si>
  <si>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</si>
  <si>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</si>
  <si>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</si>
  <si>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</si>
  <si>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</si>
  <si>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</si>
  <si>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</si>
  <si>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</si>
  <si>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</si>
  <si>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</si>
  <si>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</si>
  <si>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</si>
  <si>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</si>
  <si>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</si>
  <si>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</si>
  <si>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</si>
  <si>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</si>
  <si>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</si>
  <si>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</si>
  <si>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</si>
  <si>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</si>
  <si>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</si>
  <si>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</si>
  <si>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</si>
  <si>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</si>
  <si>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</si>
  <si>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</si>
  <si>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</si>
  <si>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</si>
  <si>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</si>
  <si>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</si>
  <si>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</si>
  <si>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</si>
  <si>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</si>
  <si>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</si>
  <si>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</si>
  <si>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</si>
  <si>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</si>
  <si>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</si>
  <si>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</si>
  <si>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</si>
  <si>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</si>
  <si>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</si>
  <si>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</si>
  <si>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</si>
  <si>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</si>
  <si>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</si>
  <si>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</si>
  <si>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</si>
  <si>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</si>
  <si>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</si>
  <si>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</si>
  <si>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</si>
  <si>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</si>
  <si>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</si>
  <si>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</si>
  <si>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</si>
  <si>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</si>
  <si>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</si>
  <si>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</si>
  <si>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</si>
  <si>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</si>
  <si>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</si>
  <si>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</si>
  <si>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</si>
  <si>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</si>
  <si>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</si>
  <si>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</si>
  <si>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</si>
  <si>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</si>
  <si>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</si>
  <si>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</si>
  <si>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</si>
  <si>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</si>
  <si>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</si>
  <si>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</si>
  <si>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</si>
  <si>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</si>
  <si>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</si>
  <si>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</si>
  <si>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</si>
  <si>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</si>
  <si>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</si>
  <si>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</si>
  <si>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</si>
  <si>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</si>
  <si>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</si>
  <si>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</si>
  <si>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</si>
  <si>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</si>
  <si>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</si>
  <si>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</si>
  <si>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</si>
  <si>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</si>
  <si>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</si>
  <si>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</si>
  <si>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</si>
  <si>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</si>
  <si>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</si>
  <si>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</si>
  <si>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</si>
  <si>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</si>
  <si>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</si>
  <si>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</si>
  <si>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</si>
  <si>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</si>
  <si>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</si>
  <si>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</si>
  <si>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</si>
  <si>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</si>
  <si>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</si>
  <si>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</si>
  <si>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</si>
  <si>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</si>
  <si>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</si>
  <si>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</si>
  <si>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</si>
  <si>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</si>
  <si>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</si>
  <si>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</si>
  <si>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</si>
  <si>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</si>
  <si>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</si>
  <si>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</si>
  <si>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</si>
  <si>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</si>
  <si>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</si>
  <si>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</si>
  <si>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</si>
  <si>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</si>
  <si>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</si>
  <si>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</si>
  <si>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</si>
  <si>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</si>
  <si>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</si>
  <si>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</si>
  <si>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</si>
  <si>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</si>
  <si>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</si>
  <si>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</si>
  <si>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</si>
  <si>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</si>
  <si>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</si>
  <si>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</si>
  <si>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</si>
  <si>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</si>
  <si>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</si>
  <si>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</si>
  <si>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</si>
  <si>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</si>
  <si>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</si>
  <si>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</si>
  <si>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</si>
  <si>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</si>
  <si>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</si>
  <si>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</si>
  <si>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</si>
  <si>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</si>
  <si>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</si>
  <si>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</si>
  <si>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</si>
  <si>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</si>
  <si>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</si>
  <si>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</si>
  <si>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</si>
  <si>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</si>
  <si>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</si>
  <si>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</si>
  <si>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</si>
  <si>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</si>
  <si>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</si>
  <si>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</si>
  <si>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</si>
  <si>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</si>
  <si>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</si>
  <si>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</si>
  <si>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</si>
  <si>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</si>
  <si>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</si>
  <si>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</si>
  <si>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</si>
  <si>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</si>
  <si>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</si>
  <si>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</si>
  <si>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</si>
  <si>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</si>
  <si>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</si>
  <si>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</si>
  <si>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</si>
  <si>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</si>
  <si>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</si>
  <si>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</si>
  <si>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</si>
  <si>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</si>
  <si>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</si>
  <si>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</si>
  <si>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</si>
  <si>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</si>
  <si>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</si>
  <si>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</si>
  <si>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</si>
  <si>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</si>
  <si>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</si>
  <si>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</si>
  <si>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</si>
  <si>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</si>
  <si>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</si>
  <si>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</si>
  <si>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</si>
  <si>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</si>
  <si>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</si>
  <si>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</si>
  <si>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</si>
  <si>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</si>
  <si>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</si>
  <si>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</si>
  <si>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</si>
  <si>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</si>
  <si>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</si>
  <si>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</si>
  <si>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</si>
  <si>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</si>
  <si>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</si>
  <si>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</si>
  <si>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</si>
  <si>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</si>
  <si>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</si>
  <si>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</si>
  <si>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</si>
  <si>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</si>
  <si>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</si>
  <si>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</si>
  <si>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</si>
  <si>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</si>
  <si>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</si>
  <si>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</si>
  <si>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</si>
  <si>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</si>
  <si>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</si>
  <si>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</si>
  <si>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</si>
  <si>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</si>
  <si>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</si>
  <si>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</si>
  <si>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</si>
  <si>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</si>
  <si>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</si>
  <si>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</si>
  <si>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</si>
  <si>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</si>
  <si>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</si>
  <si>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</si>
  <si>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</si>
  <si>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</si>
  <si>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</si>
  <si>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</si>
  <si>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</si>
  <si>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</si>
  <si>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</si>
  <si>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</si>
  <si>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</si>
  <si>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</si>
  <si>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</si>
  <si>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</si>
  <si>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</si>
  <si>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</si>
  <si>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</si>
  <si>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</si>
  <si>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</si>
  <si>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</si>
  <si>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</si>
  <si>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</si>
  <si>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</si>
  <si>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</si>
  <si>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</si>
  <si>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</si>
  <si>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</si>
  <si>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</si>
  <si>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</si>
  <si>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</si>
  <si>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</si>
  <si>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</si>
  <si>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</si>
  <si>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</si>
  <si>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</si>
  <si>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</si>
  <si>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</si>
  <si>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</si>
  <si>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</si>
  <si>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</si>
  <si>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</si>
  <si>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</si>
  <si>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</si>
  <si>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</si>
  <si>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</si>
  <si>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</si>
  <si>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</si>
  <si>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</si>
  <si>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</si>
  <si>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</si>
  <si>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</si>
  <si>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</si>
  <si>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</si>
  <si>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</si>
  <si>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</si>
  <si>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</si>
  <si>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</si>
  <si>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</si>
  <si>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</si>
  <si>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</si>
  <si>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</si>
  <si>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</si>
  <si>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</si>
  <si>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</si>
  <si>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</si>
  <si>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</si>
  <si>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</si>
  <si>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</si>
  <si>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</si>
  <si>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</si>
  <si>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</si>
  <si>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</si>
  <si>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</si>
  <si>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</si>
  <si>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</si>
  <si>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</si>
  <si>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</si>
  <si>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</si>
  <si>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</si>
  <si>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</si>
  <si>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</si>
  <si>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</si>
  <si>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</si>
  <si>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</si>
  <si>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</si>
  <si>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</si>
  <si>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</si>
  <si>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</si>
  <si>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</si>
  <si>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</si>
  <si>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</si>
  <si>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</si>
  <si>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</si>
  <si>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</si>
  <si>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</si>
  <si>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</si>
  <si>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</si>
  <si>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</si>
  <si>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</si>
  <si>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</si>
  <si>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</si>
  <si>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</si>
  <si>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</si>
  <si>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</si>
  <si>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</si>
  <si>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</si>
  <si>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</si>
  <si>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</si>
  <si>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</si>
  <si>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</si>
  <si>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</si>
  <si>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</si>
  <si>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</si>
  <si>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</si>
  <si>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</si>
  <si>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</si>
  <si>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</si>
  <si>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</si>
  <si>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</si>
  <si>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</si>
  <si>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</si>
  <si>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</si>
  <si>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</si>
  <si>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</si>
  <si>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</si>
  <si>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</si>
  <si>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</si>
  <si>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</si>
  <si>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</si>
  <si>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</si>
  <si>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</si>
  <si>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</si>
  <si>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</si>
  <si>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</si>
  <si>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</si>
  <si>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</si>
  <si>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</si>
  <si>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</si>
  <si>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</si>
  <si>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</si>
  <si>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</si>
  <si>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</si>
  <si>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</si>
  <si>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</si>
  <si>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</si>
  <si>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</si>
  <si>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</si>
  <si>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</si>
  <si>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</si>
  <si>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</si>
  <si>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</si>
  <si>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</si>
  <si>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</si>
  <si>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</si>
  <si>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</si>
  <si>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</si>
  <si>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</si>
  <si>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</si>
  <si>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</si>
  <si>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</si>
  <si>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</si>
  <si>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</si>
  <si>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</si>
  <si>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</si>
  <si>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</si>
  <si>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</si>
  <si>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</si>
  <si>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</si>
  <si>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</si>
  <si>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</si>
  <si>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</si>
  <si>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</si>
  <si>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</si>
  <si>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</si>
  <si>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</si>
  <si>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</si>
  <si>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</si>
  <si>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</si>
  <si>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</si>
  <si>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</si>
  <si>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</si>
  <si>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</si>
  <si>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</si>
  <si>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</si>
  <si>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</si>
  <si>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</si>
  <si>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</si>
  <si>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</si>
  <si>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</si>
  <si>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</si>
  <si>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</si>
  <si>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</si>
  <si>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</si>
  <si>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</si>
  <si>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</si>
  <si>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</si>
  <si>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</si>
  <si>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</si>
  <si>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</si>
  <si>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</si>
  <si>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</si>
  <si>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</si>
  <si>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</si>
  <si>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</si>
  <si>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</si>
  <si>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</si>
  <si>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</si>
  <si>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</si>
  <si>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</si>
  <si>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</si>
  <si>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</si>
  <si>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</si>
  <si>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</si>
  <si>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</si>
  <si>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</si>
  <si>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</si>
  <si>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</si>
  <si>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</si>
  <si>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</si>
  <si>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</si>
  <si>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</si>
  <si>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</si>
  <si>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</si>
  <si>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</si>
  <si>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</si>
  <si>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</si>
  <si>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</si>
  <si>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</si>
  <si>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</si>
  <si>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</si>
  <si>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</si>
  <si>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</si>
  <si>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</si>
  <si>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</si>
  <si>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</si>
  <si>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</si>
  <si>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</si>
  <si>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</si>
  <si>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</si>
  <si>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</si>
  <si>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</si>
  <si>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</si>
  <si>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</si>
  <si>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</si>
  <si>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</si>
  <si>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</si>
  <si>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</si>
  <si>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</si>
  <si>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</si>
  <si>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</si>
  <si>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</si>
  <si>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</si>
  <si>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</si>
  <si>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</si>
  <si>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</si>
  <si>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</si>
  <si>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</si>
  <si>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</si>
  <si>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</si>
  <si>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</si>
  <si>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</si>
  <si>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</si>
  <si>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</si>
  <si>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</si>
  <si>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</si>
  <si>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</si>
  <si>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</si>
  <si>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</si>
  <si>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</si>
  <si>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</si>
  <si>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</si>
  <si>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</si>
  <si>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</si>
  <si>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</si>
  <si>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</si>
  <si>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</si>
  <si>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</si>
  <si>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</si>
  <si>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</si>
  <si>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</si>
  <si>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</si>
  <si>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</si>
  <si>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</si>
  <si>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</si>
  <si>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</si>
  <si>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</si>
  <si>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</si>
  <si>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</si>
  <si>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</si>
  <si>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</si>
  <si>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</si>
  <si>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</si>
  <si>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</si>
  <si>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</si>
  <si>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</si>
  <si>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</si>
  <si>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</si>
  <si>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</si>
  <si>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</si>
  <si>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</si>
  <si>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</si>
  <si>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</si>
  <si>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</si>
  <si>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</si>
  <si>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</si>
  <si>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</si>
  <si>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</si>
  <si>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</si>
  <si>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</si>
  <si>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</si>
  <si>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</si>
  <si>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</si>
  <si>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</si>
  <si>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</si>
  <si>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</si>
  <si>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</si>
  <si>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</si>
  <si>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</si>
  <si>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</si>
  <si>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</si>
  <si>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</si>
  <si>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</si>
  <si>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</si>
  <si>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</si>
  <si>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</si>
  <si>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</si>
  <si>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</si>
  <si>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</si>
  <si>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</si>
  <si>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</si>
  <si>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</si>
  <si>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</si>
  <si>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</si>
  <si>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</si>
  <si>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</si>
  <si>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</si>
  <si>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</si>
  <si>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</si>
  <si>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</si>
  <si>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</si>
  <si>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</si>
  <si>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</si>
  <si>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</si>
  <si>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</si>
  <si>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</si>
  <si>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</si>
  <si>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</si>
  <si>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</si>
  <si>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</si>
  <si>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</si>
  <si>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</si>
  <si>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</si>
  <si>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</si>
  <si>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</si>
  <si>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</si>
  <si>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</si>
  <si>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</si>
  <si>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</si>
  <si>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</si>
  <si>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</si>
  <si>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</si>
  <si>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</si>
  <si>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</si>
  <si>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</si>
  <si>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</si>
  <si>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</si>
  <si>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</si>
  <si>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</si>
  <si>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</si>
  <si>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</si>
  <si>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</si>
  <si>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</si>
  <si>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</si>
  <si>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</si>
  <si>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</si>
  <si>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</si>
  <si>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</si>
  <si>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</si>
  <si>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</si>
  <si>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</si>
  <si>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</si>
  <si>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</si>
  <si>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</si>
  <si>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</si>
  <si>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</si>
  <si>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</si>
  <si>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</si>
  <si>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</si>
  <si>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</si>
  <si>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</si>
  <si>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</si>
  <si>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</si>
  <si>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</si>
  <si>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</si>
  <si>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</si>
  <si>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</si>
  <si>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</si>
  <si>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</si>
  <si>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</si>
  <si>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</si>
  <si>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</si>
  <si>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</si>
  <si>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</si>
  <si>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</si>
  <si>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</si>
  <si>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</si>
  <si>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</si>
  <si>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</si>
  <si>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</si>
  <si>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</si>
  <si>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</si>
  <si>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</si>
  <si>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</si>
  <si>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</si>
  <si>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</si>
  <si>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</si>
  <si>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</si>
  <si>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</si>
  <si>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</si>
  <si>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</si>
  <si>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</si>
  <si>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</si>
  <si>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</si>
  <si>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</si>
  <si>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</si>
  <si>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</si>
  <si>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</si>
  <si>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</si>
  <si>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</si>
  <si>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</si>
  <si>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</si>
  <si>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</si>
  <si>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</si>
  <si>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</si>
  <si>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</si>
  <si>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</si>
  <si>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</si>
  <si>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</si>
  <si>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</si>
  <si>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</si>
  <si>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</si>
  <si>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</si>
  <si>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</si>
  <si>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</si>
  <si>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</si>
  <si>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</si>
  <si>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</si>
  <si>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</si>
  <si>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</si>
  <si>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</si>
  <si>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</si>
  <si>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</si>
  <si>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</si>
  <si>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</si>
  <si>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</si>
  <si>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</si>
  <si>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</si>
  <si>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</si>
  <si>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</si>
  <si>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</si>
  <si>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</si>
  <si>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</si>
  <si>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</si>
  <si>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</si>
  <si>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</si>
  <si>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</si>
  <si>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</si>
  <si>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</si>
  <si>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</si>
  <si>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</si>
  <si>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</si>
  <si>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</si>
  <si>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</si>
  <si>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</si>
  <si>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</si>
  <si>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</si>
  <si>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</si>
  <si>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</si>
  <si>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</si>
  <si>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</si>
  <si>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</si>
  <si>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</si>
  <si>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</si>
  <si>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</si>
  <si>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</si>
  <si>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</si>
  <si>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</si>
  <si>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</si>
  <si>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</si>
  <si>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</si>
  <si>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</si>
  <si>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</si>
  <si>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</si>
  <si>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</si>
  <si>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</si>
  <si>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</si>
  <si>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</si>
  <si>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</si>
  <si>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</si>
  <si>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</si>
  <si>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</si>
  <si>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</si>
  <si>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</si>
  <si>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</si>
  <si>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</si>
  <si>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</si>
  <si>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</si>
  <si>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</si>
  <si>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</si>
  <si>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</si>
  <si>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</si>
  <si>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</si>
  <si>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</si>
  <si>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</si>
  <si>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</si>
  <si>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</si>
  <si>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</si>
  <si>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</si>
  <si>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</si>
  <si>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</si>
  <si>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</si>
  <si>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</si>
  <si>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</si>
  <si>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</si>
  <si>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</si>
  <si>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</si>
  <si>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</si>
  <si>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</si>
  <si>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</si>
  <si>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</si>
  <si>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</si>
  <si>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</si>
  <si>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</si>
  <si>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</si>
  <si>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</si>
  <si>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</si>
  <si>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</si>
  <si>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</si>
  <si>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</si>
  <si>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</si>
  <si>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</si>
  <si>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</si>
  <si>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</si>
  <si>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</si>
  <si>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</si>
  <si>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</si>
  <si>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</si>
  <si>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</si>
  <si>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</si>
  <si>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</si>
  <si>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</si>
  <si>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</si>
  <si>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</si>
  <si>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</si>
  <si>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</si>
  <si>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</si>
  <si>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</si>
  <si>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</si>
  <si>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</si>
  <si>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</si>
  <si>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</si>
  <si>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</si>
  <si>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</si>
  <si>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</si>
  <si>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</si>
  <si>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</si>
  <si>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</si>
  <si>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</si>
  <si>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</si>
  <si>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</si>
  <si>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</si>
  <si>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</si>
  <si>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</si>
  <si>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</si>
  <si>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</si>
  <si>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</si>
  <si>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</si>
  <si>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</si>
  <si>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</si>
  <si>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</si>
  <si>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</si>
  <si>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</si>
  <si>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</si>
  <si>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</si>
  <si>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</si>
  <si>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</si>
  <si>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</si>
  <si>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</si>
  <si>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</si>
  <si>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</si>
  <si>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</si>
  <si>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</si>
  <si>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</si>
  <si>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</si>
  <si>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</si>
  <si>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</si>
  <si>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</si>
  <si>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</si>
  <si>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</si>
  <si>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</si>
  <si>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</si>
  <si>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</si>
  <si>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</si>
  <si>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</si>
  <si>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</si>
  <si>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</si>
  <si>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</si>
  <si>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</si>
  <si>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</si>
  <si>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</si>
  <si>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</si>
  <si>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</si>
  <si>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</si>
  <si>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</si>
  <si>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</si>
  <si>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</si>
  <si>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</si>
  <si>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</si>
  <si>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</si>
  <si>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</si>
  <si>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</si>
  <si>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</si>
  <si>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</si>
  <si>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</si>
  <si>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</si>
  <si>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</si>
  <si>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</si>
  <si>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</si>
  <si>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</si>
  <si>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</si>
  <si>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</si>
  <si>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</si>
  <si>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</si>
  <si>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</si>
  <si>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</si>
  <si>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</si>
  <si>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</si>
  <si>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</si>
  <si>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</si>
  <si>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</si>
  <si>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</si>
  <si>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</si>
  <si>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</si>
  <si>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</si>
  <si>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</si>
  <si>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</si>
  <si>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</si>
  <si>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</si>
  <si>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</si>
  <si>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</si>
  <si>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</si>
  <si>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</si>
  <si>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</si>
  <si>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</si>
  <si>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</si>
  <si>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</si>
  <si>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</si>
  <si>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</si>
  <si>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</si>
  <si>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</si>
  <si>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</si>
  <si>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</si>
  <si>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</si>
  <si>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</si>
  <si>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</si>
  <si>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</si>
  <si>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</si>
  <si>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</si>
  <si>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</si>
  <si>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</si>
  <si>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</si>
  <si>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</si>
  <si>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</si>
  <si>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</si>
  <si>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</si>
  <si>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</si>
  <si>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</si>
  <si>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</si>
  <si>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</si>
  <si>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</si>
  <si>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</si>
  <si>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</si>
  <si>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</si>
  <si>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</si>
  <si>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</si>
  <si>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</si>
  <si>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</si>
  <si>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</si>
  <si>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</si>
  <si>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</si>
  <si>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</si>
  <si>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</si>
  <si>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</si>
  <si>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</si>
  <si>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</si>
  <si>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</si>
  <si>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</si>
  <si>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</si>
  <si>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</si>
  <si>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</si>
  <si>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</si>
  <si>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</si>
  <si>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</si>
  <si>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</si>
  <si>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</si>
  <si>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</si>
  <si>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</si>
  <si>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</si>
  <si>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</si>
  <si>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</si>
  <si>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</si>
  <si>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</si>
  <si>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</si>
  <si>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</si>
  <si>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</si>
  <si>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</si>
  <si>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</si>
  <si>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</si>
  <si>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</si>
  <si>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</si>
  <si>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</si>
  <si>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</si>
  <si>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</si>
  <si>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</si>
  <si>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</si>
  <si>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</si>
  <si>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</si>
  <si>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</si>
  <si>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</si>
  <si>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</si>
  <si>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</si>
  <si>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</si>
  <si>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</si>
  <si>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</si>
  <si>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</si>
  <si>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</si>
  <si>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</si>
  <si>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</si>
  <si>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</si>
  <si>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</si>
  <si>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</si>
  <si>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</si>
  <si>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</si>
  <si>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</si>
  <si>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</si>
  <si>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</si>
  <si>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</si>
  <si>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</si>
  <si>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</si>
  <si>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</si>
  <si>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</si>
  <si>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</si>
  <si>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</si>
  <si>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</si>
  <si>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</si>
  <si>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</si>
  <si>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</si>
  <si>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</si>
  <si>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</si>
  <si>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</si>
  <si>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</si>
  <si>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</si>
  <si>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</si>
  <si>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</si>
  <si>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</si>
  <si>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</si>
  <si>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</si>
  <si>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</si>
  <si>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</si>
  <si>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</si>
  <si>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</si>
  <si>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</si>
  <si>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</si>
  <si>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</si>
  <si>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</si>
  <si>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</si>
  <si>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</si>
  <si>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</si>
  <si>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</si>
  <si>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</si>
  <si>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</si>
  <si>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</si>
  <si>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</si>
  <si>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</si>
  <si>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</si>
  <si>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</si>
  <si>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</si>
  <si>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</si>
  <si>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</si>
  <si>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</si>
  <si>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</si>
  <si>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</si>
  <si>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</si>
  <si>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</si>
  <si>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</si>
  <si>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</si>
  <si>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</si>
  <si>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</si>
  <si>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</si>
  <si>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</si>
  <si>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</si>
  <si>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</si>
  <si>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</si>
  <si>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</si>
  <si>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</si>
  <si>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</si>
  <si>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</si>
  <si>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</si>
  <si>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</si>
  <si>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</si>
  <si>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</si>
  <si>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</si>
  <si>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</si>
  <si>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</si>
  <si>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</si>
  <si>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</si>
  <si>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</si>
  <si>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</si>
  <si>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</si>
  <si>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</si>
  <si>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</si>
  <si>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</si>
  <si>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</si>
  <si>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</si>
  <si>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</si>
  <si>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</si>
  <si>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</si>
  <si>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</si>
  <si>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</si>
  <si>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</si>
  <si>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</si>
  <si>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</si>
  <si>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</si>
  <si>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</si>
  <si>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</si>
  <si>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</si>
  <si>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</si>
  <si>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</si>
  <si>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</si>
  <si>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</si>
  <si>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</si>
  <si>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</si>
  <si>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</si>
  <si>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</si>
  <si>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</si>
  <si>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</si>
  <si>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</si>
  <si>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</si>
  <si>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</si>
  <si>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</si>
  <si>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</si>
  <si>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</si>
  <si>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</si>
  <si>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</si>
  <si>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</si>
  <si>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</si>
  <si>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</si>
  <si>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</si>
  <si>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</si>
  <si>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</si>
  <si>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</si>
  <si>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</si>
  <si>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</si>
  <si>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</si>
  <si>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</si>
  <si>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</si>
  <si>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</si>
  <si>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</si>
  <si>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</si>
  <si>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</si>
  <si>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</si>
  <si>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</si>
  <si>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</si>
  <si>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</si>
  <si>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</si>
  <si>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</si>
  <si>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</si>
  <si>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</si>
  <si>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</si>
  <si>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</si>
  <si>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</si>
  <si>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</si>
  <si>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</si>
  <si>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</si>
  <si>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</si>
  <si>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</si>
  <si>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</si>
  <si>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</si>
  <si>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</si>
  <si>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</si>
  <si>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</si>
  <si>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</si>
  <si>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</si>
  <si>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</si>
  <si>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</si>
  <si>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</si>
  <si>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</si>
  <si>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</si>
  <si>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</si>
  <si>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</si>
  <si>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</si>
  <si>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</si>
  <si>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</si>
  <si>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</si>
  <si>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</si>
  <si>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</si>
  <si>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</si>
  <si>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</si>
  <si>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</si>
  <si>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</si>
  <si>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</si>
  <si>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</si>
  <si>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</si>
  <si>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</si>
  <si>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</si>
  <si>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</si>
  <si>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</si>
  <si>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</si>
  <si>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</si>
  <si>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</si>
  <si>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</si>
  <si>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</si>
  <si>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</si>
  <si>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</si>
  <si>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</si>
  <si>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</si>
  <si>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</si>
  <si>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</si>
  <si>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</si>
  <si>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</si>
  <si>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</si>
  <si>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</si>
  <si>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</si>
  <si>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</si>
  <si>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</si>
  <si>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</si>
  <si>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</si>
  <si>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</si>
  <si>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</si>
  <si>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</si>
  <si>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</si>
  <si>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</si>
  <si>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</si>
  <si>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</si>
  <si>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</si>
  <si>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</si>
  <si>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</si>
  <si>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</si>
  <si>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</si>
  <si>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</si>
  <si>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</si>
  <si>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</si>
  <si>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</si>
  <si>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</si>
  <si>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</si>
  <si>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</si>
  <si>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</si>
  <si>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</si>
  <si>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</si>
  <si>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</si>
  <si>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</si>
  <si>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</si>
  <si>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</si>
  <si>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</si>
  <si>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</si>
  <si>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</si>
  <si>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</si>
  <si>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</si>
  <si>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</si>
  <si>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</si>
  <si>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</si>
  <si>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</si>
  <si>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</si>
  <si>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</si>
  <si>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</si>
  <si>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</si>
  <si>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</si>
  <si>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</si>
  <si>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</si>
  <si>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</si>
  <si>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</si>
  <si>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</si>
  <si>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</si>
  <si>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</si>
  <si>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</si>
  <si>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</si>
  <si>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</si>
  <si>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</si>
  <si>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</si>
  <si>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</si>
  <si>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</si>
  <si>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</si>
  <si>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</si>
  <si>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</si>
  <si>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</si>
  <si>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</si>
  <si>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</si>
  <si>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</si>
  <si>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</si>
  <si>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</si>
  <si>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</si>
  <si>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</si>
  <si>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</si>
  <si>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</si>
  <si>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</si>
  <si>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</si>
  <si>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</si>
  <si>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</si>
  <si>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</si>
  <si>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</si>
  <si>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</si>
  <si>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</si>
  <si>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</si>
  <si>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</si>
  <si>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</si>
  <si>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</si>
  <si>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</si>
  <si>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</si>
  <si>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</si>
  <si>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</si>
  <si>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</si>
  <si>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</si>
  <si>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</si>
  <si>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</si>
  <si>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</si>
  <si>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</si>
  <si>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</si>
  <si>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</si>
  <si>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</si>
  <si>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</si>
  <si>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</si>
  <si>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</si>
  <si>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</si>
  <si>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</si>
  <si>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</si>
  <si>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</si>
  <si>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</si>
  <si>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</si>
  <si>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</si>
  <si>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</si>
  <si>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</si>
  <si>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</si>
  <si>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</si>
  <si>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</si>
  <si>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</si>
  <si>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</si>
  <si>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</si>
  <si>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</si>
  <si>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</si>
  <si>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</si>
  <si>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</si>
  <si>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</si>
  <si>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</si>
  <si>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</si>
  <si>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</si>
  <si>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</si>
  <si>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</si>
  <si>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</si>
  <si>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</si>
  <si>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</si>
  <si>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</si>
  <si>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</si>
  <si>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</si>
  <si>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</si>
  <si>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</si>
  <si>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</si>
  <si>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</si>
  <si>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</si>
  <si>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</si>
  <si>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</si>
  <si>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</si>
  <si>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</si>
  <si>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</si>
  <si>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</si>
  <si>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</si>
  <si>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</si>
  <si>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</si>
  <si>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</si>
  <si>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</si>
  <si>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</si>
  <si>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</si>
  <si>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</si>
  <si>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</si>
  <si>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</si>
  <si>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</si>
  <si>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</si>
  <si>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</si>
  <si>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</si>
  <si>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</si>
  <si>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</si>
  <si>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</si>
  <si>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</si>
  <si>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</si>
  <si>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</si>
  <si>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</si>
  <si>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</si>
  <si>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</si>
  <si>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</si>
  <si>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</si>
  <si>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</si>
  <si>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</si>
  <si>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</si>
  <si>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</si>
  <si>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</si>
  <si>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</si>
  <si>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</si>
  <si>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</si>
  <si>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</si>
  <si>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</si>
  <si>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</si>
  <si>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</si>
  <si>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</si>
  <si>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</si>
  <si>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</si>
  <si>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</si>
  <si>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</si>
  <si>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</si>
  <si>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</si>
  <si>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</si>
  <si>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</si>
  <si>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</si>
  <si>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</si>
  <si>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</si>
  <si>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</si>
  <si>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</si>
  <si>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</si>
  <si>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</si>
  <si>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</si>
  <si>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</si>
  <si>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</si>
  <si>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</si>
  <si>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</si>
  <si>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</si>
  <si>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</si>
  <si>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</si>
  <si>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</si>
  <si>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</si>
  <si>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</si>
  <si>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</si>
  <si>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</si>
  <si>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</si>
  <si>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</si>
  <si>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</si>
  <si>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</si>
  <si>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</si>
  <si>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</si>
  <si>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</si>
  <si>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</si>
  <si>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</si>
  <si>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</si>
  <si>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</si>
  <si>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</si>
  <si>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</si>
  <si>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</si>
  <si>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</si>
  <si>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</si>
  <si>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</si>
  <si>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</si>
  <si>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</si>
  <si>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</si>
  <si>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</si>
  <si>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</si>
  <si>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</si>
  <si>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</si>
  <si>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</si>
  <si>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</si>
  <si>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</si>
  <si>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</si>
  <si>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</si>
  <si>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</si>
  <si>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</si>
  <si>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</si>
  <si>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</si>
  <si>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</si>
  <si>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</si>
  <si>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</si>
  <si>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</si>
  <si>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</si>
  <si>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</si>
  <si>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</si>
  <si>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</si>
  <si>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</si>
  <si>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</si>
  <si>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</si>
  <si>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</si>
  <si>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</si>
  <si>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</si>
  <si>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</si>
  <si>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</si>
  <si>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</si>
  <si>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</si>
  <si>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</si>
  <si>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</si>
  <si>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</si>
  <si>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</si>
  <si>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</si>
  <si>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</si>
  <si>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</si>
  <si>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</si>
  <si>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</si>
  <si>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</si>
  <si>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</si>
  <si>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</si>
  <si>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</si>
  <si>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</si>
  <si>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</si>
  <si>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</si>
  <si>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</si>
  <si>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</si>
  <si>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</si>
  <si>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</si>
  <si>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</si>
  <si>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</si>
  <si>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</si>
  <si>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</si>
  <si>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</si>
  <si>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</si>
  <si>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</si>
  <si>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</si>
  <si>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</si>
  <si>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</si>
  <si>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</si>
  <si>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</si>
  <si>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</si>
  <si>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</si>
  <si>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</si>
  <si>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</si>
  <si>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</si>
  <si>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</si>
  <si>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</si>
  <si>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</si>
  <si>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</si>
  <si>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</si>
  <si>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</si>
  <si>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</si>
  <si>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</si>
  <si>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</si>
  <si>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</si>
  <si>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</si>
  <si>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</si>
  <si>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</si>
  <si>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</si>
  <si>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</si>
  <si>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</si>
  <si>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</si>
  <si>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</si>
  <si>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</si>
  <si>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</si>
  <si>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</si>
  <si>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</si>
  <si>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</si>
  <si>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</si>
  <si>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</si>
  <si>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</si>
  <si>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</si>
  <si>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</si>
  <si>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</si>
  <si>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</si>
  <si>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</si>
  <si>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</si>
  <si>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</si>
  <si>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</si>
  <si>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</si>
  <si>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</si>
  <si>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</si>
  <si>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</si>
  <si>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</si>
  <si>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</si>
  <si>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</si>
  <si>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</si>
  <si>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</si>
  <si>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</si>
  <si>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</si>
  <si>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</si>
  <si>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</si>
  <si>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</si>
  <si>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</si>
  <si>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</si>
  <si>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</si>
  <si>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</si>
  <si>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</si>
  <si>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</si>
  <si>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</si>
  <si>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</si>
  <si>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</si>
  <si>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</si>
  <si>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</si>
  <si>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</si>
  <si>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</si>
  <si>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</si>
  <si>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</si>
  <si>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</si>
  <si>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</si>
  <si>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</si>
  <si>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</si>
  <si>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</si>
  <si>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</si>
  <si>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</si>
  <si>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</si>
  <si>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</si>
  <si>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</si>
  <si>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</si>
  <si>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</si>
  <si>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</si>
  <si>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</si>
  <si>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</si>
  <si>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</si>
  <si>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</si>
  <si>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</si>
  <si>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</si>
  <si>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</si>
  <si>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</si>
  <si>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</si>
  <si>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</si>
  <si>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</si>
  <si>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</si>
  <si>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</si>
  <si>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</si>
  <si>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</si>
  <si>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</si>
  <si>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</si>
  <si>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</si>
  <si>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</si>
  <si>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</si>
  <si>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</si>
  <si>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</si>
  <si>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</si>
  <si>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</si>
  <si>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</si>
  <si>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</si>
  <si>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</si>
  <si>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</si>
  <si>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</si>
  <si>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</si>
  <si>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</si>
  <si>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</si>
  <si>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</si>
  <si>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</si>
  <si>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</si>
  <si>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</si>
  <si>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</si>
  <si>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</si>
  <si>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</si>
  <si>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</si>
  <si>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</si>
  <si>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</si>
  <si>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</si>
  <si>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</si>
  <si>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</si>
  <si>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</si>
  <si>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</si>
  <si>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</si>
  <si>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</si>
  <si>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</si>
  <si>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</si>
  <si>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</si>
  <si>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</si>
  <si>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</si>
  <si>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</si>
  <si>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</si>
  <si>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</si>
  <si>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</si>
  <si>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</si>
  <si>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</si>
  <si>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</si>
  <si>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</si>
  <si>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</si>
  <si>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</si>
  <si>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</si>
  <si>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</si>
  <si>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</si>
  <si>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</si>
  <si>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</si>
  <si>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</si>
  <si>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</si>
  <si>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</si>
  <si>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</si>
  <si>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</si>
  <si>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</si>
  <si>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</si>
  <si>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</si>
  <si>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</si>
  <si>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</si>
  <si>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</si>
  <si>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</si>
  <si>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</si>
  <si>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</si>
  <si>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</si>
  <si>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</si>
  <si>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</si>
  <si>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</si>
  <si>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</si>
  <si>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</si>
  <si>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</si>
  <si>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</si>
  <si>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</si>
  <si>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</si>
  <si>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</si>
  <si>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</si>
  <si>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</si>
  <si>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</si>
  <si>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</si>
  <si>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</si>
  <si>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</si>
  <si>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</si>
  <si>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</si>
  <si>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</si>
  <si>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</si>
  <si>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</si>
  <si>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</si>
  <si>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</si>
  <si>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</si>
  <si>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</si>
  <si>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</si>
  <si>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</si>
  <si>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</si>
  <si>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</si>
  <si>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</si>
  <si>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</si>
  <si>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</si>
  <si>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</si>
  <si>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</si>
  <si>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</si>
  <si>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</si>
  <si>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</si>
  <si>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</si>
  <si>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</si>
  <si>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</si>
  <si>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</si>
  <si>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</si>
  <si>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</si>
  <si>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</si>
  <si>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</si>
  <si>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</si>
  <si>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</si>
  <si>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</si>
  <si>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</si>
  <si>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</si>
  <si>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</si>
  <si>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</si>
  <si>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</si>
  <si>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</si>
  <si>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</si>
  <si>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</si>
  <si>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</si>
  <si>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</si>
  <si>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</si>
  <si>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</si>
  <si>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</si>
  <si>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</si>
  <si>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</si>
  <si>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</si>
  <si>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</si>
  <si>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</si>
  <si>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</si>
  <si>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</si>
  <si>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</si>
  <si>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</si>
  <si>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</si>
  <si>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</si>
  <si>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</si>
  <si>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</si>
  <si>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</si>
  <si>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</si>
  <si>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</si>
  <si>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</si>
  <si>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</si>
  <si>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</si>
  <si>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</si>
  <si>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</si>
  <si>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</si>
  <si>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</si>
  <si>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</si>
  <si>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</si>
  <si>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</si>
  <si>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</si>
  <si>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</si>
  <si>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</si>
  <si>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</si>
  <si>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</si>
  <si>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</si>
  <si>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</si>
  <si>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</si>
  <si>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</si>
  <si>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</si>
  <si>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</si>
  <si>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</si>
  <si>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</si>
  <si>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</si>
  <si>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</si>
  <si>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</si>
  <si>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</si>
  <si>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</si>
  <si>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</si>
  <si>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</si>
  <si>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</si>
  <si>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</si>
  <si>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</si>
  <si>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</si>
  <si>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</si>
  <si>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</si>
  <si>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</si>
  <si>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</si>
  <si>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</si>
  <si>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</si>
  <si>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</si>
  <si>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</si>
  <si>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</si>
  <si>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</si>
  <si>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</si>
  <si>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</si>
  <si>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</si>
  <si>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</si>
  <si>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</si>
  <si>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</si>
  <si>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</si>
  <si>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</si>
  <si>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</si>
  <si>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</si>
  <si>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</si>
  <si>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</si>
  <si>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</si>
  <si>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</si>
  <si>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</si>
  <si>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</si>
  <si>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</si>
  <si>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</si>
  <si>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</si>
  <si>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</si>
  <si>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</si>
  <si>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</si>
  <si>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</si>
  <si>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</si>
  <si>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</si>
  <si>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</si>
  <si>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</si>
  <si>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</si>
  <si>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</si>
  <si>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</si>
  <si>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</si>
  <si>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</si>
  <si>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</si>
  <si>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</si>
  <si>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</si>
  <si>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</si>
  <si>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</si>
  <si>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</si>
  <si>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</si>
  <si>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</si>
  <si>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</si>
  <si>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</si>
  <si>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</si>
  <si>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</si>
  <si>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</si>
  <si>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</si>
  <si>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</si>
  <si>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</si>
  <si>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</si>
  <si>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</si>
  <si>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</si>
  <si>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</si>
  <si>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</si>
  <si>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</si>
  <si>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</si>
  <si>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</si>
  <si>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</si>
  <si>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</si>
  <si>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</si>
  <si>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</si>
  <si>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</si>
  <si>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</si>
  <si>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</si>
  <si>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</si>
  <si>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</si>
  <si>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</si>
  <si>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</si>
  <si>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</si>
  <si>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</si>
  <si>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</si>
  <si>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</si>
  <si>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</si>
  <si>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</si>
  <si>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</si>
  <si>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</si>
  <si>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</si>
  <si>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</si>
  <si>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</si>
  <si>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</si>
  <si>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</si>
  <si>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</si>
  <si>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</si>
  <si>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</si>
  <si>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</si>
  <si>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</si>
  <si>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</si>
  <si>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</si>
  <si>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</si>
  <si>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</si>
  <si>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</si>
  <si>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</si>
  <si>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</si>
  <si>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</si>
  <si>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</si>
  <si>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</si>
  <si>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</si>
  <si>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</si>
  <si>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</si>
  <si>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</si>
  <si>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</si>
  <si>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</si>
  <si>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</si>
  <si>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</si>
  <si>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</si>
  <si>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</si>
  <si>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</si>
  <si>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</si>
  <si>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</si>
  <si>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</si>
  <si>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</si>
  <si>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</si>
  <si>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</si>
  <si>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</si>
  <si>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</si>
  <si>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</si>
  <si>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</si>
  <si>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</si>
  <si>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</si>
  <si>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</si>
  <si>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</si>
  <si>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</si>
  <si>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</si>
  <si>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</si>
  <si>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</si>
  <si>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</si>
  <si>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</si>
  <si>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</si>
  <si>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</si>
  <si>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</si>
  <si>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</si>
  <si>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</si>
  <si>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</si>
  <si>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</si>
  <si>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</si>
  <si>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</si>
  <si>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</si>
  <si>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</si>
  <si>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</si>
  <si>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</si>
  <si>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</si>
  <si>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</si>
  <si>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</si>
  <si>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</si>
  <si>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</si>
  <si>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</si>
  <si>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</si>
  <si>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</si>
  <si>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</si>
  <si>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</si>
  <si>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</si>
  <si>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</si>
  <si>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</si>
  <si>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</si>
  <si>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</si>
  <si>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</si>
  <si>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</si>
  <si>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</si>
  <si>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</si>
  <si>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</si>
  <si>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</si>
  <si>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</si>
  <si>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</si>
  <si>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</si>
  <si>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</si>
  <si>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</si>
  <si>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</si>
  <si>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</si>
  <si>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</si>
  <si>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</si>
  <si>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</si>
  <si>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</si>
  <si>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</si>
  <si>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</si>
  <si>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</si>
  <si>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</si>
  <si>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</si>
  <si>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</si>
  <si>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</si>
  <si>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</si>
  <si>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</si>
  <si>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</si>
  <si>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</si>
  <si>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</si>
  <si>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</si>
  <si>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</si>
  <si>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</si>
  <si>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</si>
  <si>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</si>
  <si>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</si>
  <si>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</si>
  <si>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</si>
  <si>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</si>
  <si>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</si>
  <si>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</si>
  <si>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</si>
  <si>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</si>
  <si>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</si>
  <si>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</si>
  <si>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</si>
  <si>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</si>
  <si>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</si>
  <si>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</si>
  <si>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</si>
  <si>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</si>
  <si>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</si>
  <si>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</si>
  <si>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</si>
  <si>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</si>
  <si>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</si>
  <si>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</si>
  <si>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</si>
  <si>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</si>
  <si>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</si>
  <si>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</si>
  <si>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</si>
  <si>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</si>
  <si>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</si>
  <si>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</si>
  <si>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</si>
  <si>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</si>
  <si>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</si>
  <si>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</si>
  <si>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</si>
  <si>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</si>
  <si>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</si>
  <si>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</si>
  <si>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</si>
  <si>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</si>
  <si>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</si>
  <si>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</si>
  <si>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</si>
  <si>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</si>
  <si>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</si>
  <si>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</si>
  <si>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</si>
  <si>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</si>
  <si>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</si>
  <si>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</si>
  <si>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</si>
  <si>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</si>
  <si>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</si>
  <si>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</si>
  <si>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</si>
  <si>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</si>
  <si>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</si>
  <si>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</si>
  <si>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</si>
  <si>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</si>
  <si>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</si>
  <si>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</si>
  <si>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</si>
  <si>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</si>
  <si>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</si>
  <si>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</si>
  <si>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</si>
  <si>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</si>
  <si>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</si>
  <si>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</si>
  <si>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</si>
  <si>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</si>
  <si>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</si>
  <si>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</si>
  <si>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</si>
  <si>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</si>
  <si>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</si>
  <si>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</si>
  <si>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</si>
  <si>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</si>
  <si>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</si>
  <si>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</si>
  <si>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</si>
  <si>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</si>
  <si>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</si>
  <si>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</si>
  <si>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</si>
  <si>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</si>
  <si>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</si>
  <si>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</si>
  <si>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</si>
  <si>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</si>
  <si>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</si>
  <si>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</si>
  <si>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</si>
  <si>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</si>
  <si>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</si>
  <si>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</si>
  <si>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</si>
  <si>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</si>
  <si>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</si>
  <si>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</si>
  <si>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</si>
  <si>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</si>
  <si>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</si>
  <si>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</si>
  <si>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</si>
  <si>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</si>
  <si>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</si>
  <si>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</si>
  <si>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</si>
  <si>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</si>
  <si>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</si>
  <si>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</si>
  <si>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</si>
  <si>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</si>
  <si>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</si>
  <si>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</si>
  <si>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</si>
  <si>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</si>
  <si>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</si>
  <si>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</si>
  <si>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</si>
  <si>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</si>
  <si>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</si>
  <si>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</si>
  <si>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</si>
  <si>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</si>
  <si>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</si>
  <si>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</si>
  <si>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</si>
  <si>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</si>
  <si>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</si>
  <si>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</si>
  <si>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</si>
  <si>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</si>
  <si>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</si>
  <si>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</si>
  <si>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</si>
  <si>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</si>
  <si>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</si>
  <si>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</si>
  <si>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</si>
  <si>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</si>
  <si>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</si>
  <si>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</si>
  <si>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</si>
  <si>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</si>
  <si>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</si>
  <si>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</si>
  <si>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</si>
  <si>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</si>
  <si>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</si>
  <si>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</si>
  <si>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</si>
  <si>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</si>
  <si>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</si>
  <si>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</si>
  <si>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</si>
  <si>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</si>
  <si>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</si>
  <si>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</si>
  <si>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</si>
  <si>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</si>
  <si>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</si>
  <si>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</si>
  <si>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</si>
  <si>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</si>
  <si>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</si>
  <si>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</si>
  <si>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</si>
  <si>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</si>
  <si>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</si>
  <si>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</si>
  <si>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</si>
  <si>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</si>
  <si>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</si>
  <si>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</si>
  <si>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</si>
  <si>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</si>
  <si>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</si>
  <si>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</si>
  <si>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</si>
  <si>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</si>
  <si>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</si>
  <si>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</si>
  <si>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</si>
  <si>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</si>
  <si>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</si>
  <si>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</si>
  <si>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</si>
  <si>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</si>
  <si>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</si>
  <si>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</si>
  <si>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</si>
  <si>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</si>
  <si>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</si>
  <si>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</si>
  <si>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</si>
  <si>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</si>
  <si>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</si>
  <si>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</si>
  <si>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</si>
  <si>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</si>
  <si>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</si>
  <si>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</si>
  <si>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</si>
  <si>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</si>
  <si>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</si>
  <si>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</si>
  <si>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</si>
  <si>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</si>
  <si>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</si>
  <si>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</si>
  <si>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</si>
  <si>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</si>
  <si>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</si>
  <si>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</si>
  <si>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</si>
  <si>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</si>
  <si>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</si>
  <si>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</si>
  <si>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</si>
  <si>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</si>
  <si>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</si>
  <si>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</si>
  <si>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</si>
  <si>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</si>
  <si>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</si>
  <si>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</si>
  <si>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</si>
  <si>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</si>
  <si>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</si>
  <si>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</si>
  <si>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</si>
  <si>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</si>
  <si>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</si>
  <si>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</si>
  <si>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</si>
  <si>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</si>
  <si>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</si>
  <si>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</si>
  <si>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</si>
  <si>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</si>
  <si>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</si>
  <si>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</si>
  <si>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</si>
  <si>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</si>
  <si>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</si>
  <si>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</si>
  <si>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</si>
  <si>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</si>
  <si>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</si>
  <si>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</si>
  <si>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</si>
  <si>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</si>
  <si>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</si>
  <si>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</si>
  <si>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</si>
  <si>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</si>
  <si>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</si>
  <si>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</si>
  <si>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</si>
  <si>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</si>
  <si>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</si>
  <si>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</si>
  <si>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</si>
  <si>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</si>
  <si>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</si>
  <si>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</si>
  <si>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</si>
  <si>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</si>
  <si>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</si>
  <si>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</si>
  <si>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</si>
  <si>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</si>
  <si>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</si>
  <si>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</si>
  <si>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</si>
  <si>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</si>
  <si>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</si>
  <si>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</si>
  <si>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</si>
  <si>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</si>
  <si>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</si>
  <si>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</si>
  <si>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</si>
  <si>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</si>
  <si>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</si>
  <si>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</si>
  <si>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</si>
  <si>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</si>
  <si>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</si>
  <si>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</si>
  <si>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</si>
  <si>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</si>
  <si>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</si>
  <si>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</si>
  <si>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</si>
  <si>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</si>
  <si>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</si>
  <si>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</si>
  <si>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</si>
  <si>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</si>
  <si>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</si>
  <si>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</si>
  <si>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</si>
  <si>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</si>
  <si>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</si>
  <si>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</si>
  <si>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</si>
  <si>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</si>
  <si>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</si>
  <si>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</si>
  <si>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</si>
  <si>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</si>
  <si>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</si>
  <si>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</si>
  <si>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</si>
  <si>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</si>
  <si>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</si>
  <si>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</si>
  <si>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</si>
  <si>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</si>
  <si>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</si>
  <si>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</si>
  <si>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</si>
  <si>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</si>
  <si>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</si>
  <si>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</si>
  <si>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</si>
  <si>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</si>
  <si>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</si>
  <si>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</si>
  <si>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</si>
  <si>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</si>
  <si>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</si>
  <si>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</si>
  <si>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</si>
  <si>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</si>
  <si>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</si>
  <si>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</si>
  <si>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</si>
  <si>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</si>
  <si>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</si>
  <si>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</si>
  <si>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</si>
  <si>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</si>
  <si>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</si>
  <si>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</si>
  <si>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</si>
  <si>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</si>
  <si>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</si>
  <si>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</si>
  <si>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</si>
  <si>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</si>
  <si>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</si>
  <si>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</si>
  <si>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</si>
  <si>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</si>
  <si>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</si>
  <si>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</si>
  <si>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</si>
  <si>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</si>
  <si>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</si>
  <si>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</si>
  <si>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</si>
  <si>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</si>
  <si>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</si>
  <si>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</si>
  <si>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</si>
  <si>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</si>
  <si>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</si>
  <si>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</si>
  <si>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</si>
  <si>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</si>
  <si>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</si>
  <si>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</si>
  <si>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</si>
  <si>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</si>
  <si>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</si>
  <si>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</si>
  <si>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</si>
  <si>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</si>
  <si>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</si>
  <si>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</si>
  <si>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</si>
  <si>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</si>
  <si>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</si>
  <si>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</si>
  <si>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</si>
  <si>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</si>
  <si>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</si>
  <si>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</si>
  <si>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</si>
  <si>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</si>
  <si>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</si>
  <si>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</si>
  <si>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</si>
  <si>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</si>
  <si>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</si>
  <si>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</si>
  <si>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</si>
  <si>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</si>
  <si>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</si>
  <si>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</si>
  <si>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</si>
  <si>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</si>
  <si>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</si>
  <si>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</si>
  <si>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</si>
  <si>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</si>
  <si>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</si>
  <si>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</si>
  <si>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</si>
  <si>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</si>
  <si>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</si>
  <si>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</si>
  <si>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</si>
  <si>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</si>
  <si>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</si>
  <si>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</si>
  <si>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</si>
  <si>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</si>
  <si>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</si>
  <si>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</si>
  <si>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</si>
  <si>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</si>
  <si>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</si>
  <si>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</si>
  <si>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</si>
  <si>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</si>
  <si>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</si>
  <si>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</si>
  <si>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</si>
  <si>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</si>
  <si>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</si>
  <si>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</si>
  <si>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</si>
  <si>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</si>
  <si>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</si>
  <si>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</si>
  <si>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</si>
  <si>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</si>
  <si>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</si>
  <si>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</si>
  <si>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</si>
  <si>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</si>
  <si>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</si>
  <si>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</si>
  <si>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</si>
  <si>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</si>
  <si>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</si>
  <si>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</si>
  <si>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</si>
  <si>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</si>
  <si>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</si>
  <si>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</si>
  <si>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</si>
  <si>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</si>
  <si>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</si>
  <si>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</si>
  <si>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</si>
  <si>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</si>
  <si>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</si>
  <si>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</si>
  <si>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</si>
  <si>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</si>
  <si>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</si>
  <si>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</si>
  <si>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</si>
  <si>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</si>
  <si>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</si>
  <si>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</si>
  <si>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</si>
  <si>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</si>
  <si>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</si>
  <si>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</si>
  <si>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</si>
  <si>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</si>
  <si>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</si>
  <si>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</si>
  <si>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</si>
  <si>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</si>
  <si>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</si>
  <si>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</si>
  <si>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</si>
  <si>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</si>
  <si>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</si>
  <si>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</si>
  <si>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</si>
  <si>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</si>
  <si>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</si>
  <si>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</si>
  <si>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</si>
  <si>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</si>
  <si>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</si>
  <si>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</si>
  <si>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</si>
  <si>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</si>
  <si>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</si>
  <si>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</si>
  <si>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</si>
  <si>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</si>
  <si>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</si>
  <si>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</si>
  <si>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</si>
  <si>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</si>
  <si>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</si>
  <si>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</si>
  <si>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</si>
  <si>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</si>
  <si>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</si>
  <si>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</si>
  <si>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</si>
  <si>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</si>
  <si>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</si>
  <si>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</si>
  <si>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</si>
  <si>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</si>
  <si>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</si>
  <si>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</si>
  <si>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</si>
  <si>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</si>
  <si>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</si>
  <si>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</si>
  <si>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</si>
  <si>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</si>
  <si>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</si>
  <si>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</si>
  <si>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</si>
  <si>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</si>
  <si>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</si>
  <si>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</si>
  <si>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</si>
  <si>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</si>
  <si>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</si>
  <si>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</si>
  <si>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</si>
  <si>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</si>
  <si>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</si>
  <si>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</si>
  <si>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</si>
  <si>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</si>
  <si>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</si>
  <si>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</si>
  <si>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</si>
  <si>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</si>
  <si>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</si>
  <si>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</si>
  <si>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</si>
  <si>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</si>
  <si>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</si>
  <si>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</si>
  <si>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</si>
  <si>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</si>
  <si>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</si>
  <si>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</si>
  <si>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</si>
  <si>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</si>
  <si>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</si>
  <si>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</si>
  <si>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</si>
  <si>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</si>
  <si>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</si>
  <si>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</si>
  <si>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</si>
  <si>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</si>
  <si>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</si>
  <si>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</si>
  <si>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</si>
  <si>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</si>
  <si>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</si>
  <si>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</si>
  <si>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</si>
  <si>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</si>
  <si>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</si>
  <si>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</si>
  <si>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</si>
  <si>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</si>
  <si>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</si>
  <si>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</si>
  <si>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</si>
  <si>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</si>
  <si>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</si>
  <si>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</si>
  <si>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</si>
  <si>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</si>
  <si>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</si>
  <si>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</si>
  <si>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</si>
  <si>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</si>
  <si>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</si>
  <si>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</si>
  <si>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</si>
  <si>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</si>
  <si>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</si>
  <si>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</si>
  <si>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</si>
  <si>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</si>
  <si>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</si>
  <si>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</si>
  <si>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</si>
  <si>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</si>
  <si>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</si>
  <si>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</si>
  <si>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</si>
  <si>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</si>
  <si>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</si>
  <si>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</si>
  <si>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</si>
  <si>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</si>
  <si>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</si>
  <si>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</si>
  <si>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</si>
  <si>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</si>
  <si>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</si>
  <si>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</si>
  <si>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</si>
  <si>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</si>
  <si>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</si>
  <si>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</si>
  <si>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</si>
  <si>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</si>
  <si>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</si>
  <si>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</si>
  <si>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</si>
  <si>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</si>
  <si>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</si>
  <si>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</si>
  <si>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</si>
  <si>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</si>
  <si>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</si>
  <si>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</si>
  <si>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</si>
  <si>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</si>
  <si>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</si>
  <si>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</si>
  <si>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</si>
  <si>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</si>
  <si>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</si>
  <si>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</si>
  <si>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</si>
  <si>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</si>
  <si>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</si>
  <si>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</si>
  <si>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</si>
  <si>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</si>
  <si>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</si>
  <si>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</si>
  <si>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</si>
  <si>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</si>
  <si>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</si>
  <si>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</si>
  <si>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</si>
  <si>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</si>
  <si>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</si>
  <si>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</si>
  <si>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</si>
  <si>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</si>
  <si>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</si>
  <si>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</si>
  <si>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</si>
  <si>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</si>
  <si>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</si>
  <si>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</si>
  <si>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</si>
  <si>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</si>
  <si>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</si>
  <si>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</si>
  <si>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</si>
  <si>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</si>
  <si>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</si>
  <si>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</si>
  <si>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</si>
  <si>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</si>
  <si>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</si>
  <si>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</si>
  <si>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</si>
  <si>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</si>
  <si>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</si>
  <si>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</si>
  <si>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</si>
  <si>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</si>
  <si>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</si>
  <si>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</si>
  <si>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</si>
  <si>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</si>
  <si>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</si>
  <si>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</si>
  <si>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</si>
  <si>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</si>
  <si>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</si>
  <si>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</si>
  <si>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</si>
  <si>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</si>
  <si>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</si>
  <si>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</si>
  <si>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</si>
  <si>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</si>
  <si>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</si>
  <si>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</si>
  <si>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</si>
  <si>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</si>
  <si>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</si>
  <si>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</si>
  <si>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</si>
  <si>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</si>
  <si>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</si>
  <si>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</si>
  <si>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</si>
  <si>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</si>
  <si>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</si>
  <si>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</si>
  <si>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</si>
  <si>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</si>
  <si>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</si>
  <si>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</si>
  <si>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</si>
  <si>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</si>
  <si>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</si>
  <si>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</si>
  <si>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</si>
  <si>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</si>
  <si>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</si>
  <si>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</si>
  <si>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</si>
  <si>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</si>
  <si>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</si>
  <si>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</si>
  <si>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</si>
  <si>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</si>
  <si>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</si>
  <si>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</si>
  <si>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</si>
  <si>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</si>
  <si>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</si>
  <si>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</si>
  <si>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</si>
  <si>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</si>
  <si>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</si>
  <si>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</si>
  <si>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</si>
  <si>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</si>
  <si>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</si>
  <si>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</si>
  <si>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</si>
  <si>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</si>
  <si>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</si>
  <si>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</si>
  <si>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</si>
  <si>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</si>
  <si>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</si>
  <si>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</si>
  <si>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</si>
  <si>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</si>
  <si>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</si>
  <si>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</si>
  <si>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</si>
  <si>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</si>
  <si>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</si>
  <si>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</si>
  <si>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</si>
  <si>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</si>
  <si>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</si>
  <si>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</si>
  <si>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</si>
  <si>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</si>
  <si>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</si>
  <si>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</si>
  <si>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</si>
  <si>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</si>
  <si>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</si>
  <si>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</si>
  <si>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</si>
  <si>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</si>
  <si>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</si>
  <si>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</si>
  <si>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</si>
  <si>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</si>
  <si>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</si>
  <si>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</si>
  <si>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</si>
  <si>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</si>
  <si>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</si>
  <si>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</si>
  <si>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</si>
  <si>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</si>
  <si>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</si>
  <si>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</si>
  <si>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</si>
  <si>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</si>
  <si>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</si>
  <si>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</si>
  <si>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</si>
  <si>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</si>
  <si>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</si>
  <si>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</si>
  <si>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</si>
  <si>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</si>
  <si>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</si>
  <si>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</si>
  <si>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</si>
  <si>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</si>
  <si>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</si>
  <si>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</si>
  <si>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</si>
  <si>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</si>
  <si>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</si>
  <si>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</si>
  <si>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</si>
  <si>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</si>
  <si>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</si>
  <si>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</si>
  <si>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</si>
  <si>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</si>
  <si>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</si>
  <si>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</si>
  <si>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</si>
  <si>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</si>
  <si>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</si>
  <si>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</si>
  <si>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</si>
  <si>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</si>
  <si>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</si>
  <si>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</si>
  <si>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</si>
  <si>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</si>
  <si>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</si>
  <si>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</si>
  <si>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</si>
  <si>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</si>
  <si>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</si>
  <si>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</si>
  <si>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</si>
  <si>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</si>
  <si>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</si>
  <si>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</si>
  <si>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</si>
  <si>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</si>
  <si>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</si>
  <si>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</si>
  <si>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</si>
  <si>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</si>
  <si>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</si>
  <si>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</si>
  <si>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</si>
  <si>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</si>
  <si>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</si>
  <si>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</si>
  <si>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</si>
  <si>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</si>
  <si>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</si>
  <si>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</si>
  <si>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</si>
  <si>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</si>
  <si>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</si>
  <si>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</si>
  <si>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</si>
  <si>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</si>
  <si>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</si>
  <si>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</si>
  <si>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</si>
  <si>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</si>
  <si>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</si>
  <si>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</si>
  <si>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</si>
  <si>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</si>
  <si>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</si>
  <si>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</si>
  <si>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</si>
  <si>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</si>
  <si>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</si>
  <si>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</si>
  <si>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</si>
  <si>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</si>
  <si>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</si>
  <si>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</si>
  <si>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</si>
  <si>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</si>
  <si>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</si>
  <si>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</si>
  <si>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</si>
  <si>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</si>
  <si>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</si>
  <si>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</si>
  <si>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</si>
  <si>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</si>
  <si>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</si>
  <si>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</si>
  <si>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</si>
  <si>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</si>
  <si>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</si>
  <si>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</si>
  <si>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</si>
  <si>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</si>
  <si>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</si>
  <si>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</si>
  <si>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</si>
  <si>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</si>
  <si>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</si>
  <si>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</si>
  <si>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</si>
  <si>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</si>
  <si>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</si>
  <si>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</si>
  <si>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</si>
  <si>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</si>
  <si>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</si>
  <si>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</si>
  <si>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</si>
  <si>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</si>
  <si>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</si>
  <si>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</si>
  <si>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</si>
  <si>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</si>
  <si>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</si>
  <si>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</si>
  <si>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</si>
  <si>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</si>
  <si>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</si>
  <si>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</si>
  <si>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</si>
  <si>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</si>
  <si>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</si>
  <si>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</si>
  <si>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</si>
  <si>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</si>
  <si>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</si>
  <si>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</si>
  <si>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</si>
  <si>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</si>
  <si>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</si>
  <si>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</si>
  <si>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</si>
  <si>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</si>
  <si>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</si>
  <si>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</si>
  <si>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</si>
  <si>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</si>
  <si>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</si>
  <si>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</si>
  <si>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</si>
  <si>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</si>
  <si>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</si>
  <si>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</si>
  <si>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</si>
  <si>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</si>
  <si>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</si>
  <si>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</si>
  <si>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</si>
  <si>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</si>
  <si>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</si>
  <si>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</si>
  <si>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</si>
  <si>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</si>
  <si>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</si>
  <si>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</si>
  <si>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</si>
  <si>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</si>
  <si>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</si>
  <si>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</si>
  <si>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</si>
  <si>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</si>
  <si>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</si>
  <si>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</si>
  <si>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</si>
  <si>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</si>
  <si>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</si>
  <si>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</si>
  <si>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</si>
  <si>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</si>
  <si>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</si>
  <si>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</si>
  <si>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</si>
  <si>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</si>
  <si>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</si>
  <si>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</si>
  <si>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</si>
  <si>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</si>
  <si>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</si>
  <si>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</si>
  <si>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</si>
  <si>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</si>
  <si>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</si>
  <si>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</si>
  <si>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</si>
  <si>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</si>
  <si>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</si>
  <si>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</si>
  <si>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</si>
  <si>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</si>
  <si>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</si>
  <si>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</si>
  <si>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</si>
  <si>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</si>
  <si>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</si>
  <si>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</si>
  <si>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</si>
  <si>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</si>
  <si>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</si>
  <si>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</si>
  <si>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</si>
  <si>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</si>
  <si>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</si>
  <si>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</si>
  <si>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</si>
  <si>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</si>
  <si>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</si>
  <si>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</si>
  <si>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</si>
  <si>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</si>
  <si>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</si>
  <si>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</si>
  <si>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</si>
  <si>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</si>
  <si>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</si>
  <si>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</si>
  <si>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</si>
  <si>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</si>
  <si>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</si>
  <si>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</si>
  <si>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</si>
  <si>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</si>
  <si>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</si>
  <si>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</si>
  <si>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</si>
  <si>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</si>
  <si>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</si>
  <si>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</si>
  <si>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</si>
  <si>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</si>
  <si>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</si>
  <si>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</si>
  <si>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</si>
  <si>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</si>
  <si>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</si>
  <si>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</si>
  <si>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</si>
  <si>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</si>
  <si>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</si>
  <si>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</si>
  <si>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</si>
  <si>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</si>
  <si>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</si>
  <si>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</si>
  <si>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</si>
  <si>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</si>
  <si>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</si>
  <si>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</si>
  <si>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</si>
  <si>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</si>
  <si>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</si>
  <si>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</si>
  <si>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</si>
  <si>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</si>
  <si>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</si>
  <si>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</si>
  <si>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</si>
  <si>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</si>
  <si>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</si>
  <si>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</si>
  <si>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</si>
  <si>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</si>
  <si>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</si>
  <si>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</si>
  <si>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</si>
  <si>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</si>
  <si>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</si>
  <si>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</si>
  <si>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</si>
  <si>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</si>
  <si>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</si>
  <si>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</si>
  <si>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</si>
  <si>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</si>
  <si>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</si>
  <si>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</si>
  <si>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</si>
  <si>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</si>
  <si>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</si>
  <si>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</si>
  <si>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</si>
  <si>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</si>
  <si>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</si>
  <si>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</si>
  <si>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</si>
  <si>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</si>
  <si>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</si>
  <si>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</si>
  <si>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</si>
  <si>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</si>
  <si>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</si>
  <si>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</si>
  <si>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</si>
  <si>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</si>
  <si>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</si>
  <si>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</si>
  <si>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</si>
  <si>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</si>
  <si>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</si>
  <si>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</si>
  <si>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</si>
  <si>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</si>
  <si>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</si>
  <si>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</si>
  <si>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</si>
  <si>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</si>
  <si>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</si>
  <si>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</si>
  <si>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</si>
  <si>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</si>
  <si>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</si>
  <si>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</si>
  <si>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</si>
  <si>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</si>
  <si>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</si>
  <si>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</si>
  <si>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</si>
  <si>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</si>
  <si>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</si>
  <si>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</si>
  <si>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</si>
  <si>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</si>
  <si>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</si>
  <si>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</si>
  <si>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</si>
  <si>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</si>
  <si>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</si>
  <si>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</si>
  <si>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</si>
  <si>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</si>
  <si>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</si>
  <si>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</si>
  <si>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</si>
  <si>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</si>
  <si>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</si>
  <si>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</si>
  <si>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</si>
  <si>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</si>
  <si>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</si>
  <si>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</si>
  <si>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</si>
  <si>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</si>
  <si>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</si>
  <si>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</si>
  <si>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</si>
  <si>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</si>
  <si>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</si>
  <si>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</si>
  <si>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</si>
  <si>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</si>
  <si>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</si>
  <si>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</si>
  <si>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</si>
  <si>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</si>
  <si>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</si>
  <si>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</si>
  <si>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</si>
  <si>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</si>
  <si>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</si>
  <si>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</si>
  <si>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</si>
  <si>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</si>
  <si>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</si>
  <si>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</si>
  <si>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</si>
  <si>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</si>
  <si>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</si>
  <si>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</si>
  <si>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</si>
  <si>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</si>
  <si>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</si>
  <si>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</si>
  <si>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</si>
  <si>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</si>
  <si>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</si>
  <si>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</si>
  <si>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</si>
  <si>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</si>
  <si>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</si>
  <si>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</si>
  <si>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</si>
  <si>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</si>
  <si>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</si>
  <si>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</si>
  <si>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</si>
  <si>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</si>
  <si>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</si>
  <si>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</si>
  <si>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</si>
  <si>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</si>
  <si>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</si>
  <si>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</si>
  <si>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</si>
  <si>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</si>
  <si>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</si>
  <si>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</si>
  <si>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</si>
  <si>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</si>
  <si>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</si>
  <si>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</si>
  <si>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</si>
  <si>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</si>
  <si>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</si>
  <si>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</si>
  <si>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</si>
  <si>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</si>
  <si>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</si>
  <si>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</si>
  <si>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</si>
  <si>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</si>
  <si>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</si>
  <si>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</si>
  <si>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</si>
  <si>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</si>
  <si>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</si>
  <si>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</si>
  <si>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</si>
  <si>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</si>
  <si>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</si>
  <si>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</si>
  <si>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</si>
  <si>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</si>
  <si>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</si>
  <si>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</si>
  <si>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</si>
  <si>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</si>
  <si>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</si>
  <si>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</si>
  <si>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</si>
  <si>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</si>
  <si>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</si>
  <si>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</si>
  <si>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</si>
  <si>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</si>
  <si>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</si>
  <si>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</si>
  <si>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</si>
  <si>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</si>
  <si>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</si>
  <si>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</si>
  <si>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</si>
  <si>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</si>
  <si>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</si>
  <si>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</si>
  <si>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</si>
  <si>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</si>
  <si>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</si>
  <si>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</si>
  <si>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</si>
  <si>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</si>
  <si>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</si>
  <si>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</si>
  <si>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</si>
  <si>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</si>
  <si>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</si>
  <si>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</si>
  <si>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</si>
  <si>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</si>
  <si>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</si>
  <si>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</si>
  <si>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</si>
  <si>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</si>
  <si>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</si>
  <si>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</si>
  <si>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</si>
  <si>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</si>
  <si>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</si>
  <si>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</si>
  <si>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</si>
  <si>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</si>
  <si>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</si>
  <si>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</si>
  <si>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</si>
  <si>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</si>
  <si>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</si>
  <si>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</si>
  <si>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</si>
  <si>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</si>
  <si>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</si>
  <si>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</si>
  <si>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</si>
  <si>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</si>
  <si>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</si>
  <si>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</si>
  <si>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</si>
  <si>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</si>
  <si>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</si>
  <si>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</si>
  <si>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</si>
  <si>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</si>
  <si>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</si>
  <si>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</si>
  <si>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</si>
  <si>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</si>
  <si>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</si>
  <si>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</si>
  <si>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</si>
  <si>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</si>
  <si>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</si>
  <si>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</si>
  <si>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</si>
  <si>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</si>
  <si>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</si>
  <si>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</si>
  <si>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</si>
  <si>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</si>
  <si>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</si>
  <si>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</si>
  <si>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</si>
  <si>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</si>
  <si>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</si>
  <si>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</si>
  <si>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</si>
  <si>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</si>
  <si>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</si>
  <si>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</si>
  <si>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</si>
  <si>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</si>
  <si>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</si>
  <si>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</si>
  <si>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</si>
  <si>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</si>
  <si>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</si>
  <si>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</si>
  <si>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</si>
  <si>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</si>
  <si>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</si>
  <si>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</si>
  <si>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</si>
  <si>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</si>
  <si>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</si>
  <si>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</si>
  <si>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</si>
  <si>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</si>
  <si>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</si>
  <si>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</si>
  <si>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</si>
  <si>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</si>
  <si>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</si>
  <si>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</si>
  <si>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</si>
  <si>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</si>
  <si>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</si>
  <si>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</si>
  <si>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</si>
  <si>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</si>
  <si>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</si>
  <si>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</si>
  <si>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</si>
  <si>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</si>
  <si>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</si>
  <si>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</si>
  <si>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</si>
  <si>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</si>
  <si>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</si>
  <si>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</si>
  <si>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</si>
  <si>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</si>
  <si>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</si>
  <si>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</si>
  <si>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</si>
  <si>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</si>
  <si>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</si>
  <si>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</si>
  <si>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</si>
  <si>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</si>
  <si>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</si>
  <si>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</si>
  <si>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</si>
  <si>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</si>
  <si>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</si>
  <si>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</si>
  <si>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</si>
  <si>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</si>
  <si>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</si>
  <si>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</si>
  <si>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</si>
  <si>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</si>
  <si>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</si>
  <si>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</si>
  <si>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</si>
  <si>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</si>
  <si>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</si>
  <si>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</si>
  <si>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</si>
  <si>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</si>
  <si>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</si>
  <si>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</si>
  <si>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</si>
  <si>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</si>
  <si>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</si>
  <si>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</si>
  <si>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</si>
  <si>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</si>
  <si>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</si>
  <si>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</si>
  <si>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</si>
  <si>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</si>
  <si>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</si>
  <si>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</si>
  <si>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</si>
  <si>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</si>
  <si>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</si>
  <si>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</si>
  <si>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</si>
  <si>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</si>
  <si>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</si>
  <si>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</si>
  <si>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</si>
  <si>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</si>
  <si>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</si>
  <si>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</si>
  <si>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</si>
  <si>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</si>
  <si>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</si>
  <si>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</si>
  <si>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</si>
  <si>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</si>
  <si>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</si>
  <si>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</si>
  <si>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</si>
  <si>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</si>
  <si>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</si>
  <si>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</si>
  <si>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</si>
  <si>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</si>
  <si>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</si>
  <si>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</si>
  <si>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</si>
  <si>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</si>
  <si>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</si>
  <si>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</si>
  <si>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</si>
  <si>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</si>
  <si>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</si>
  <si>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</si>
  <si>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</si>
  <si>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</si>
  <si>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</si>
  <si>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</si>
  <si>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</si>
  <si>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</si>
  <si>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</si>
  <si>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</si>
  <si>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</si>
  <si>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</si>
  <si>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</si>
  <si>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</si>
  <si>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</si>
  <si>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</si>
  <si>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</si>
  <si>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</si>
  <si>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</si>
  <si>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</si>
  <si>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</si>
  <si>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</si>
  <si>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</si>
  <si>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</si>
  <si>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</si>
  <si>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</si>
  <si>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</si>
  <si>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</si>
  <si>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</si>
  <si>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</si>
  <si>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</si>
  <si>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</si>
  <si>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</si>
  <si>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</si>
  <si>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</si>
  <si>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</si>
  <si>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</si>
  <si>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</si>
  <si>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</si>
  <si>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</si>
  <si>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</si>
  <si>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</si>
  <si>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</si>
  <si>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</si>
  <si>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</si>
  <si>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</si>
  <si>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</si>
  <si>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</si>
  <si>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</si>
  <si>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</si>
  <si>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</si>
  <si>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</si>
  <si>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</si>
  <si>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</si>
  <si>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</si>
  <si>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</si>
  <si>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</si>
  <si>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</si>
  <si>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</si>
  <si>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</si>
  <si>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</si>
  <si>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</si>
  <si>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</si>
  <si>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</si>
  <si>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</si>
  <si>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</si>
  <si>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</si>
  <si>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</si>
  <si>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</si>
  <si>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</si>
  <si>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</si>
  <si>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</si>
  <si>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</si>
  <si>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</si>
  <si>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</si>
  <si>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</si>
  <si>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</si>
  <si>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</si>
  <si>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</si>
  <si>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</si>
  <si>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</si>
  <si>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</si>
  <si>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</si>
  <si>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</si>
  <si>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</si>
  <si>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</si>
  <si>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</si>
  <si>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</si>
  <si>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</si>
  <si>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</si>
  <si>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</si>
  <si>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</si>
  <si>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</si>
  <si>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</si>
  <si>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</si>
  <si>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</si>
  <si>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</si>
  <si>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</si>
  <si>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</si>
  <si>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</si>
  <si>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</si>
  <si>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</si>
  <si>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</si>
  <si>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</si>
  <si>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</si>
  <si>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</si>
  <si>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</si>
  <si>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</si>
  <si>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</si>
  <si>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</si>
  <si>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</si>
  <si>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</si>
  <si>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</si>
  <si>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</si>
  <si>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</si>
  <si>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</si>
  <si>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</si>
  <si>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</si>
  <si>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</si>
  <si>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</si>
  <si>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</si>
  <si>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</si>
  <si>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</si>
  <si>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</si>
  <si>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</si>
  <si>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</si>
  <si>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</si>
  <si>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</si>
  <si>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</si>
  <si>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</si>
  <si>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</si>
  <si>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</si>
  <si>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</si>
  <si>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</si>
  <si>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</si>
  <si>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</si>
  <si>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</si>
  <si>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</si>
  <si>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</si>
  <si>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</si>
  <si>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</si>
  <si>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</si>
  <si>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</si>
  <si>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</si>
  <si>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</si>
  <si>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</si>
  <si>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</si>
  <si>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</si>
  <si>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</si>
  <si>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</si>
  <si>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</si>
  <si>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</si>
  <si>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</si>
  <si>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</si>
  <si>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</si>
  <si>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</si>
  <si>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</si>
  <si>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</si>
  <si>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</si>
  <si>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</si>
  <si>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</si>
  <si>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</si>
  <si>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</si>
  <si>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</si>
  <si>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</si>
  <si>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</si>
  <si>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</si>
  <si>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</si>
  <si>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</si>
  <si>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</si>
  <si>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</si>
  <si>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</si>
  <si>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</si>
  <si>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</si>
  <si>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</si>
  <si>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</si>
  <si>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</si>
  <si>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</si>
  <si>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</si>
  <si>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</si>
  <si>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</si>
  <si>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</si>
  <si>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</si>
  <si>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</si>
  <si>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</si>
  <si>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</si>
  <si>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</si>
  <si>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</si>
  <si>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</si>
  <si>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</si>
  <si>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</si>
  <si>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</si>
  <si>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</si>
  <si>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</si>
  <si>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</si>
  <si>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</si>
  <si>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</si>
  <si>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</si>
  <si>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</si>
  <si>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</si>
  <si>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</si>
  <si>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</si>
  <si>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</si>
  <si>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</si>
  <si>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</si>
  <si>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</si>
  <si>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</si>
  <si>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</si>
  <si>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</si>
  <si>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</si>
  <si>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</si>
  <si>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</si>
  <si>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</si>
  <si>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</si>
  <si>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</si>
  <si>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</si>
  <si>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</si>
  <si>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</si>
  <si>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</si>
  <si>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</si>
  <si>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</si>
  <si>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</si>
  <si>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</si>
  <si>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</si>
  <si>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</si>
  <si>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</si>
  <si>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</si>
  <si>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</si>
  <si>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</si>
  <si>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</si>
  <si>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</si>
  <si>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</si>
  <si>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</si>
  <si>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</si>
  <si>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</si>
  <si>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</si>
  <si>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</si>
  <si>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</si>
  <si>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</si>
  <si>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</si>
  <si>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</si>
  <si>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</si>
  <si>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</si>
  <si>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</si>
  <si>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</si>
  <si>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</si>
  <si>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</si>
  <si>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</si>
  <si>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</si>
  <si>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</si>
  <si>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</si>
  <si>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</si>
  <si>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</si>
  <si>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</si>
  <si>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</si>
  <si>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</si>
  <si>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</si>
  <si>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</si>
  <si>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</si>
  <si>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</si>
  <si>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</si>
  <si>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</si>
  <si>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</si>
  <si>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</si>
  <si>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</si>
  <si>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</si>
  <si>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</si>
  <si>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</si>
  <si>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</si>
  <si>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</si>
  <si>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</si>
  <si>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</si>
  <si>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</si>
  <si>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</si>
  <si>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</si>
  <si>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</si>
  <si>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</si>
  <si>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</si>
  <si>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</si>
  <si>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</si>
  <si>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</si>
  <si>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</si>
  <si>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</si>
  <si>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</si>
  <si>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</si>
  <si>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</si>
  <si>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</si>
  <si>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</si>
  <si>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</si>
  <si>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</si>
  <si>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</si>
  <si>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</si>
  <si>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</si>
  <si>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</si>
  <si>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</si>
  <si>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</si>
  <si>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</si>
  <si>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</si>
  <si>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</si>
  <si>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</si>
  <si>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</si>
  <si>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</si>
  <si>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</si>
  <si>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</si>
  <si>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</si>
  <si>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</si>
  <si>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</si>
  <si>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</si>
  <si>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</si>
  <si>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</si>
  <si>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</si>
  <si>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</si>
  <si>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</si>
  <si>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</si>
  <si>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</si>
  <si>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</si>
  <si>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</si>
  <si>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</si>
  <si>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</si>
  <si>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</si>
  <si>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</si>
  <si>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</si>
  <si>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</si>
  <si>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</si>
  <si>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</si>
  <si>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</si>
  <si>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</si>
  <si>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</si>
  <si>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</si>
  <si>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</si>
  <si>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</si>
  <si>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</si>
  <si>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</si>
  <si>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</si>
  <si>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</si>
  <si>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</si>
  <si>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</si>
  <si>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</si>
  <si>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</si>
  <si>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</si>
  <si>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</si>
  <si>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</si>
  <si>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</si>
  <si>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</si>
  <si>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</si>
  <si>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</si>
  <si>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</si>
  <si>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</si>
  <si>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</si>
  <si>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</si>
  <si>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</si>
  <si>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</si>
  <si>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</si>
  <si>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</si>
  <si>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</si>
  <si>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</si>
  <si>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</si>
  <si>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</si>
  <si>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</si>
  <si>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</si>
  <si>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</si>
  <si>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</si>
  <si>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</si>
  <si>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</si>
  <si>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</si>
  <si>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</si>
  <si>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</si>
  <si>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</si>
  <si>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</si>
  <si>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</si>
  <si>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</si>
  <si>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</si>
  <si>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</si>
  <si>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</si>
  <si>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</si>
  <si>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</si>
  <si>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</si>
  <si>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</si>
  <si>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</si>
  <si>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</si>
  <si>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</si>
  <si>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</si>
  <si>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</si>
  <si>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</si>
  <si>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</si>
  <si>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</si>
  <si>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</si>
  <si>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</si>
  <si>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</si>
  <si>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</si>
  <si>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</si>
  <si>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</si>
  <si>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</si>
  <si>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</si>
  <si>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</si>
  <si>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</si>
  <si>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</si>
  <si>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</si>
  <si>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</si>
  <si>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</si>
  <si>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</si>
  <si>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</si>
  <si>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</si>
  <si>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</si>
  <si>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</si>
  <si>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</si>
  <si>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</si>
  <si>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</si>
  <si>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</si>
  <si>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</si>
  <si>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</si>
  <si>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</si>
  <si>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</si>
  <si>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</si>
  <si>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</si>
  <si>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</si>
  <si>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</si>
  <si>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</si>
  <si>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</si>
  <si>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</si>
  <si>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</si>
  <si>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</si>
  <si>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</si>
  <si>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</si>
  <si>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</si>
  <si>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</si>
  <si>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</si>
  <si>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</si>
  <si>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</si>
  <si>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</si>
  <si>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</si>
  <si>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</si>
  <si>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</si>
  <si>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</si>
  <si>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</si>
  <si>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</si>
  <si>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</si>
  <si>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</si>
  <si>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</si>
  <si>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</si>
  <si>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</si>
  <si>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</si>
  <si>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</si>
  <si>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</si>
  <si>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</si>
  <si>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</si>
  <si>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</si>
  <si>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</si>
  <si>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</si>
  <si>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</si>
  <si>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</si>
  <si>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</si>
  <si>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</si>
  <si>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</si>
  <si>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</si>
  <si>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</si>
  <si>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</si>
  <si>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</si>
  <si>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</si>
  <si>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</si>
  <si>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</si>
  <si>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</si>
  <si>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</si>
  <si>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</si>
  <si>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</si>
  <si>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</si>
  <si>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</si>
  <si>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</si>
  <si>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</si>
  <si>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</si>
  <si>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</si>
  <si>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</si>
  <si>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</si>
  <si>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</si>
  <si>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</si>
  <si>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</si>
  <si>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</si>
  <si>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</si>
  <si>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</si>
  <si>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</si>
  <si>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</si>
  <si>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</si>
  <si>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</si>
  <si>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</si>
  <si>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</si>
  <si>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</si>
  <si>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</si>
  <si>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</si>
  <si>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</si>
  <si>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</si>
  <si>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</si>
  <si>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</si>
  <si>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</si>
  <si>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</si>
  <si>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</si>
  <si>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</si>
  <si>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</si>
  <si>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</si>
  <si>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</si>
  <si>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</si>
  <si>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</si>
  <si>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</si>
  <si>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</si>
  <si>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</si>
  <si>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</si>
  <si>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</si>
  <si>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</si>
  <si>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</si>
  <si>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</si>
  <si>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</si>
  <si>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</si>
  <si>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</si>
  <si>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</si>
  <si>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</si>
  <si>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</si>
  <si>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</si>
  <si>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</si>
  <si>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</si>
  <si>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</si>
  <si>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</si>
  <si>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</si>
  <si>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</si>
  <si>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</si>
  <si>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</si>
  <si>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</si>
  <si>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</si>
  <si>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</si>
  <si>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</si>
  <si>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</si>
  <si>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</si>
  <si>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</si>
  <si>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</si>
  <si>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</si>
  <si>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</si>
  <si>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</si>
  <si>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</si>
  <si>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</si>
  <si>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</si>
  <si>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</si>
  <si>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</si>
  <si>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</si>
  <si>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</si>
  <si>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</si>
  <si>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</si>
  <si>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</si>
  <si>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</si>
  <si>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</si>
  <si>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</si>
  <si>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</si>
  <si>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</si>
  <si>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</si>
  <si>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</si>
  <si>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</si>
  <si>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</si>
  <si>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</si>
  <si>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</si>
  <si>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</si>
  <si>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</si>
  <si>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</si>
  <si>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</si>
  <si>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</si>
  <si>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</si>
  <si>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</si>
  <si>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</si>
  <si>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</si>
  <si>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</si>
  <si>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</si>
  <si>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</si>
  <si>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</si>
  <si>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</si>
  <si>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</si>
  <si>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</si>
  <si>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</si>
  <si>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</si>
  <si>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</si>
  <si>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</si>
  <si>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</si>
  <si>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</si>
  <si>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</si>
  <si>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</si>
  <si>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</si>
  <si>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</si>
  <si>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</si>
  <si>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</si>
  <si>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</si>
  <si>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</si>
  <si>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</si>
  <si>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</si>
  <si>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</si>
  <si>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</si>
  <si>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</si>
  <si>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</si>
  <si>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</si>
  <si>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</si>
  <si>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</si>
  <si>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</si>
  <si>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</si>
  <si>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</si>
  <si>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</si>
  <si>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</si>
  <si>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</si>
  <si>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</si>
  <si>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</si>
  <si>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</si>
  <si>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</si>
  <si>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</si>
  <si>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</si>
  <si>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</si>
  <si>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</si>
  <si>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</si>
  <si>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</si>
  <si>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</si>
  <si>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</si>
  <si>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</si>
  <si>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</si>
  <si>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</si>
  <si>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</si>
  <si>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</si>
  <si>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</si>
  <si>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</si>
  <si>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</si>
  <si>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</si>
  <si>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</si>
  <si>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</si>
  <si>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</si>
  <si>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</si>
  <si>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</si>
  <si>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</si>
  <si>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</si>
  <si>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</si>
  <si>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</si>
  <si>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</si>
  <si>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</si>
  <si>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</si>
  <si>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</si>
  <si>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</si>
  <si>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</si>
  <si>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</si>
  <si>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</si>
  <si>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</si>
  <si>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</si>
  <si>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</si>
  <si>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</si>
  <si>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</si>
  <si>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</si>
  <si>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</si>
  <si>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</si>
  <si>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</si>
  <si>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</si>
  <si>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</si>
  <si>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</si>
  <si>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</si>
  <si>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</si>
  <si>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</si>
  <si>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</si>
  <si>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</si>
  <si>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</si>
  <si>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</si>
  <si>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</si>
  <si>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</si>
  <si>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</si>
  <si>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</si>
  <si>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</si>
  <si>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</si>
  <si>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</si>
  <si>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</si>
  <si>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</si>
  <si>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</si>
  <si>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</si>
  <si>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</si>
  <si>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</si>
  <si>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</si>
  <si>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</si>
  <si>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</si>
  <si>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</si>
  <si>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</si>
  <si>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</si>
  <si>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</si>
  <si>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</si>
  <si>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</si>
  <si>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</si>
  <si>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</si>
  <si>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</si>
  <si>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</si>
  <si>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</si>
  <si>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</si>
  <si>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</si>
  <si>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</si>
  <si>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</si>
  <si>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</si>
  <si>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</si>
  <si>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</si>
  <si>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</si>
  <si>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</si>
  <si>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</si>
  <si>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</si>
  <si>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</si>
  <si>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</si>
  <si>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</si>
  <si>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</si>
  <si>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</si>
  <si>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</si>
  <si>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</si>
  <si>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</si>
  <si>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</si>
  <si>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</si>
  <si>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</si>
  <si>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</si>
  <si>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</si>
  <si>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</si>
  <si>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</si>
  <si>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</si>
  <si>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</si>
  <si>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</si>
  <si>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</si>
  <si>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</si>
  <si>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</si>
  <si>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</si>
  <si>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</si>
  <si>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</si>
  <si>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</si>
  <si>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</si>
  <si>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</si>
  <si>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</si>
  <si>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</si>
  <si>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</si>
  <si>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</si>
  <si>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</si>
  <si>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</si>
  <si>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</si>
  <si>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</si>
  <si>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</si>
  <si>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</si>
  <si>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</si>
  <si>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</si>
  <si>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</si>
  <si>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</si>
  <si>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</si>
  <si>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</si>
  <si>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</si>
  <si>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</si>
  <si>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</si>
  <si>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</si>
  <si>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</si>
  <si>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</si>
  <si>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</si>
  <si>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</si>
  <si>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</si>
  <si>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</si>
  <si>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</si>
  <si>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</si>
  <si>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</si>
  <si>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</si>
  <si>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</si>
  <si>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</si>
  <si>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</si>
  <si>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</si>
  <si>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</si>
  <si>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</si>
  <si>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</si>
  <si>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</si>
  <si>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</si>
  <si>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</si>
  <si>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</si>
  <si>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</si>
  <si>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</si>
  <si>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</si>
  <si>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</si>
  <si>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</si>
  <si>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</si>
  <si>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</si>
  <si>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</si>
  <si>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</si>
  <si>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</si>
  <si>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</si>
  <si>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</si>
  <si>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</si>
  <si>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</si>
  <si>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</si>
  <si>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</si>
  <si>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</si>
  <si>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</si>
  <si>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</si>
  <si>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</si>
  <si>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</si>
  <si>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</si>
  <si>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</si>
  <si>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</si>
  <si>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</si>
  <si>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</si>
  <si>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</si>
  <si>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</si>
  <si>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</si>
  <si>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</si>
  <si>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</si>
  <si>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</si>
  <si>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</si>
  <si>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</si>
  <si>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</si>
  <si>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</si>
  <si>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</si>
  <si>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</si>
  <si>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</si>
  <si>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</si>
  <si>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</si>
  <si>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</si>
  <si>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</si>
  <si>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</si>
  <si>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</si>
  <si>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</si>
  <si>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</si>
  <si>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</si>
  <si>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</si>
  <si>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</si>
  <si>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</si>
  <si>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</si>
  <si>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</si>
  <si>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</si>
  <si>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</si>
  <si>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</si>
  <si>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</si>
  <si>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</si>
  <si>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</si>
  <si>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</si>
  <si>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</si>
  <si>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</si>
  <si>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</si>
  <si>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</si>
  <si>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</si>
  <si>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</si>
  <si>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</si>
  <si>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</si>
  <si>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</si>
  <si>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</si>
  <si>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</si>
  <si>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</si>
  <si>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</si>
  <si>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</si>
  <si>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</si>
  <si>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</si>
  <si>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</si>
  <si>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</si>
  <si>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</si>
  <si>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</si>
  <si>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</si>
  <si>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</si>
  <si>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</si>
  <si>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</si>
  <si>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</si>
  <si>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</si>
  <si>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</si>
  <si>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</si>
  <si>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</si>
  <si>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</si>
  <si>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</si>
  <si>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</si>
  <si>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</si>
  <si>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</si>
  <si>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</si>
  <si>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</si>
  <si>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</si>
  <si>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</si>
  <si>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</si>
  <si>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</si>
  <si>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</si>
  <si>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</si>
  <si>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</si>
  <si>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</si>
  <si>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</si>
  <si>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</si>
  <si>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</si>
  <si>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</si>
  <si>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</si>
  <si>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</si>
  <si>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</si>
  <si>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</si>
  <si>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</si>
  <si>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</si>
  <si>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</si>
  <si>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</si>
  <si>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</si>
  <si>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</si>
  <si>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</si>
  <si>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</si>
  <si>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</si>
  <si>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</si>
  <si>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</si>
  <si>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</si>
  <si>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</si>
  <si>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</si>
  <si>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</si>
  <si>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</si>
  <si>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</si>
  <si>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</si>
  <si>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</si>
  <si>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</si>
  <si>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</si>
  <si>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</si>
  <si>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</si>
  <si>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</si>
  <si>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</si>
  <si>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</si>
  <si>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</si>
  <si>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</si>
  <si>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</si>
  <si>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</si>
  <si>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</si>
  <si>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</si>
  <si>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</si>
  <si>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</si>
  <si>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</si>
  <si>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</si>
  <si>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</si>
  <si>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</si>
  <si>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</si>
  <si>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</si>
  <si>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</si>
  <si>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</si>
  <si>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</si>
  <si>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</si>
  <si>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</si>
  <si>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</si>
  <si>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</si>
  <si>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</si>
  <si>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</si>
  <si>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</si>
  <si>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</si>
  <si>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</si>
  <si>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</si>
  <si>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</si>
  <si>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</si>
  <si>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</si>
  <si>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</si>
  <si>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</si>
  <si>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</si>
  <si>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</si>
  <si>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</si>
  <si>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</si>
  <si>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</si>
  <si>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</si>
  <si>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</si>
  <si>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</si>
  <si>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</si>
  <si>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</si>
  <si>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</si>
  <si>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</si>
  <si>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</si>
  <si>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</si>
  <si>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</si>
  <si>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</si>
  <si>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</si>
  <si>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</si>
  <si>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</si>
  <si>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</si>
  <si>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</si>
  <si>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</si>
  <si>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</si>
  <si>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</si>
  <si>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</si>
  <si>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</si>
  <si>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</si>
  <si>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</si>
  <si>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</si>
  <si>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</si>
  <si>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</si>
  <si>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</si>
  <si>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</si>
  <si>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</si>
  <si>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</si>
  <si>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</si>
  <si>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</si>
  <si>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</si>
  <si>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</si>
  <si>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</si>
  <si>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</si>
  <si>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</si>
  <si>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</si>
  <si>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</si>
  <si>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</si>
  <si>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</si>
  <si>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</si>
  <si>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</si>
  <si>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</si>
  <si>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</si>
  <si>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</si>
  <si>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</si>
  <si>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</si>
  <si>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</si>
  <si>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</si>
  <si>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</si>
  <si>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</si>
  <si>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</si>
  <si>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</si>
  <si>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</si>
  <si>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</si>
  <si>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</si>
  <si>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</si>
  <si>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</si>
  <si>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</si>
  <si>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</si>
  <si>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</si>
  <si>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</si>
  <si>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</si>
  <si>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</si>
  <si>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</si>
  <si>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</si>
  <si>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</si>
  <si>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</si>
  <si>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</si>
  <si>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</si>
  <si>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</si>
  <si>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</si>
  <si>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</si>
  <si>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</si>
  <si>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</si>
  <si>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</si>
  <si>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</si>
  <si>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</si>
  <si>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</si>
  <si>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</si>
  <si>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</si>
  <si>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</si>
  <si>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</si>
  <si>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</si>
  <si>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</si>
  <si>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</si>
  <si>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</si>
  <si>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</si>
  <si>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</si>
  <si>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</si>
  <si>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</si>
  <si>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</si>
  <si>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</si>
  <si>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</si>
  <si>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</si>
  <si>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</si>
  <si>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</si>
  <si>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</si>
  <si>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</si>
  <si>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</si>
  <si>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</si>
  <si>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</si>
  <si>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</si>
  <si>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</si>
  <si>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</si>
  <si>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</si>
  <si>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</si>
  <si>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</si>
  <si>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</si>
  <si>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</si>
  <si>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</si>
  <si>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</si>
  <si>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</si>
  <si>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</si>
  <si>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</si>
  <si>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</si>
  <si>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</si>
  <si>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</si>
  <si>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</si>
  <si>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</si>
  <si>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</si>
  <si>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</si>
  <si>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</si>
  <si>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</si>
  <si>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</si>
  <si>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</si>
  <si>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</si>
  <si>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</si>
  <si>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</si>
  <si>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</si>
  <si>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</si>
  <si>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</si>
  <si>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</si>
  <si>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</si>
  <si>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</si>
  <si>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</si>
  <si>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</si>
  <si>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</si>
  <si>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</si>
  <si>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</si>
  <si>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</si>
  <si>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</si>
  <si>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</si>
  <si>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</si>
  <si>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</si>
  <si>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</si>
  <si>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</si>
  <si>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</si>
  <si>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</si>
  <si>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</si>
  <si>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</si>
  <si>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</si>
  <si>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</si>
  <si>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</si>
  <si>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</si>
  <si>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</si>
  <si>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</si>
  <si>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</si>
  <si>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</si>
  <si>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</si>
  <si>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</si>
  <si>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</si>
  <si>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</si>
  <si>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</si>
  <si>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</si>
  <si>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</si>
  <si>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</si>
  <si>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</si>
  <si>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</si>
  <si>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</si>
  <si>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</si>
  <si>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</si>
  <si>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</si>
  <si>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</si>
  <si>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</si>
  <si>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</si>
  <si>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</si>
  <si>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</si>
  <si>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</si>
  <si>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</si>
  <si>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</si>
  <si>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</si>
  <si>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</si>
  <si>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</si>
  <si>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</si>
  <si>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</si>
  <si>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</si>
  <si>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</si>
  <si>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</si>
  <si>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</si>
  <si>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</si>
  <si>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</si>
  <si>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</si>
  <si>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</si>
  <si>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</si>
  <si>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</si>
  <si>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</si>
  <si>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</si>
  <si>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</si>
  <si>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</si>
  <si>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</si>
  <si>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</si>
  <si>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</si>
  <si>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</si>
  <si>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</si>
  <si>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</si>
  <si>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</si>
  <si>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</si>
  <si>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</si>
  <si>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</si>
  <si>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</si>
  <si>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</si>
  <si>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</si>
  <si>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</si>
  <si>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</si>
  <si>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</si>
  <si>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</si>
  <si>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</si>
  <si>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</si>
  <si>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</si>
  <si>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</si>
  <si>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</si>
  <si>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</si>
  <si>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</si>
  <si>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</si>
  <si>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</si>
  <si>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</si>
  <si>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</si>
  <si>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</si>
  <si>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</si>
  <si>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</si>
  <si>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</si>
  <si>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</si>
  <si>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</si>
  <si>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</si>
  <si>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</si>
  <si>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</si>
  <si>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</si>
  <si>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</si>
  <si>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</si>
  <si>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</si>
  <si>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</si>
  <si>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</si>
  <si>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</si>
  <si>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</si>
  <si>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</si>
  <si>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</si>
  <si>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</si>
  <si>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</si>
  <si>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</si>
  <si>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</si>
  <si>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</si>
  <si>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</si>
  <si>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</si>
  <si>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</si>
  <si>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</si>
  <si>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</si>
  <si>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</si>
  <si>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</si>
  <si>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</si>
  <si>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</si>
  <si>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</si>
  <si>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</si>
  <si>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</si>
  <si>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</si>
  <si>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</si>
  <si>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</si>
  <si>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</si>
  <si>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</si>
  <si>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</si>
  <si>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</si>
  <si>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</si>
  <si>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</si>
  <si>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</si>
  <si>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</si>
  <si>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</si>
  <si>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</si>
  <si>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</si>
  <si>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</si>
  <si>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</si>
  <si>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</si>
  <si>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</si>
  <si>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</si>
  <si>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</si>
  <si>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</si>
  <si>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</si>
  <si>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</si>
  <si>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</si>
  <si>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</si>
  <si>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</si>
  <si>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</si>
  <si>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</si>
  <si>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</si>
  <si>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</si>
  <si>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</si>
  <si>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</si>
  <si>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</si>
  <si>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</si>
  <si>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</si>
  <si>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</si>
  <si>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</si>
  <si>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</si>
  <si>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</si>
  <si>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</si>
  <si>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</si>
  <si>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</si>
  <si>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</si>
  <si>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</si>
  <si>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</si>
  <si>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</si>
  <si>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</si>
  <si>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</si>
  <si>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</si>
  <si>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</si>
  <si>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</si>
  <si>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</si>
  <si>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</si>
  <si>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</si>
  <si>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</si>
  <si>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</si>
  <si>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</si>
  <si>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</si>
  <si>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</si>
  <si>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</si>
  <si>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</si>
  <si>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</si>
  <si>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</si>
  <si>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</si>
  <si>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</si>
  <si>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</si>
  <si>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</si>
  <si>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</si>
  <si>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</si>
  <si>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</si>
  <si>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</si>
  <si>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</si>
  <si>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</si>
  <si>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</si>
  <si>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</si>
  <si>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</si>
  <si>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</si>
  <si>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</si>
  <si>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</si>
  <si>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</si>
  <si>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</si>
  <si>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</si>
  <si>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</si>
  <si>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</si>
  <si>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</si>
  <si>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</si>
  <si>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</si>
  <si>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</si>
  <si>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</si>
  <si>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</si>
  <si>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</si>
  <si>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</si>
  <si>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</si>
  <si>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</si>
  <si>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</si>
  <si>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</si>
  <si>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</si>
  <si>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</si>
  <si>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</si>
  <si>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</si>
  <si>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</si>
  <si>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</si>
  <si>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</si>
  <si>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</si>
  <si>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</si>
  <si>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</si>
  <si>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</si>
  <si>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</si>
  <si>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</si>
  <si>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</si>
  <si>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</si>
  <si>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</si>
  <si>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</si>
  <si>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</si>
  <si>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</si>
  <si>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</si>
  <si>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</si>
  <si>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</si>
  <si>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</si>
  <si>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</si>
  <si>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</si>
  <si>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</si>
  <si>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</si>
  <si>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</si>
  <si>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</si>
  <si>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</si>
  <si>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</si>
  <si>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</si>
  <si>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</si>
  <si>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</si>
  <si>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</si>
  <si>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</si>
  <si>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</si>
  <si>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</si>
  <si>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</si>
  <si>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</si>
  <si>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</si>
  <si>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</si>
  <si>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</si>
  <si>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</si>
  <si>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</si>
  <si>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</si>
  <si>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</si>
  <si>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</si>
  <si>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</si>
  <si>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</si>
  <si>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</si>
  <si>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</si>
  <si>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</si>
  <si>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</si>
  <si>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</si>
  <si>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</si>
  <si>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</si>
  <si>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</si>
  <si>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</si>
  <si>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</si>
  <si>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</si>
  <si>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</si>
  <si>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</si>
  <si>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</si>
  <si>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</si>
  <si>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</si>
  <si>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</si>
  <si>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</si>
  <si>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</si>
  <si>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</si>
  <si>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</si>
  <si>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</si>
  <si>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</si>
  <si>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</si>
  <si>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</si>
  <si>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</si>
  <si>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</si>
  <si>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</si>
  <si>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</si>
  <si>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</si>
  <si>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</si>
  <si>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</si>
  <si>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</si>
  <si>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</si>
  <si>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</si>
  <si>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</si>
  <si>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</si>
  <si>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</si>
  <si>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</si>
  <si>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</si>
  <si>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</si>
  <si>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</si>
  <si>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</si>
  <si>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</si>
  <si>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</si>
  <si>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</si>
  <si>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</si>
  <si>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</si>
  <si>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</si>
  <si>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</si>
  <si>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</si>
  <si>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</si>
  <si>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</si>
  <si>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</si>
  <si>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</si>
  <si>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</si>
  <si>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</si>
  <si>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</si>
  <si>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</si>
  <si>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</si>
  <si>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</si>
  <si>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</si>
  <si>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</si>
  <si>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</si>
  <si>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</si>
  <si>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</si>
  <si>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</si>
  <si>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</si>
  <si>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</si>
  <si>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</si>
  <si>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</si>
  <si>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</si>
  <si>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</si>
  <si>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</si>
  <si>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</si>
  <si>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</si>
  <si>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</si>
  <si>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</si>
  <si>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</si>
  <si>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</si>
  <si>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</si>
  <si>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</si>
  <si>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</si>
  <si>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</si>
  <si>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</si>
  <si>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</si>
  <si>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</si>
  <si>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</si>
  <si>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</si>
  <si>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</si>
  <si>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</si>
  <si>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</si>
  <si>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</si>
  <si>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</si>
  <si>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</si>
  <si>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</si>
  <si>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</si>
  <si>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</si>
  <si>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</si>
  <si>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</si>
  <si>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</si>
  <si>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</si>
  <si>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</si>
  <si>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</si>
  <si>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</si>
  <si>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</si>
  <si>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</si>
  <si>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</si>
  <si>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</si>
  <si>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</si>
  <si>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</si>
  <si>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</si>
  <si>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</si>
  <si>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</si>
  <si>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</si>
  <si>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</si>
  <si>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</si>
  <si>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</si>
  <si>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</si>
  <si>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</si>
  <si>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</si>
  <si>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</si>
  <si>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</si>
  <si>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</si>
  <si>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</si>
  <si>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</si>
  <si>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</si>
  <si>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</si>
  <si>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</si>
  <si>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</si>
  <si>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</si>
  <si>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</si>
  <si>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</si>
  <si>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</si>
  <si>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</si>
  <si>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</si>
  <si>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</si>
  <si>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</si>
  <si>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</si>
  <si>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</si>
  <si>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</si>
  <si>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</si>
  <si>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</si>
  <si>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</si>
  <si>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</si>
  <si>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</si>
  <si>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</si>
  <si>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</si>
  <si>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</si>
  <si>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</si>
  <si>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</si>
  <si>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</si>
  <si>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</si>
  <si>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</si>
  <si>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</si>
  <si>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</si>
  <si>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</si>
  <si>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</si>
  <si>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</si>
  <si>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</si>
  <si>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</si>
  <si>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</si>
  <si>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</si>
  <si>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</si>
  <si>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</si>
  <si>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</si>
  <si>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</si>
  <si>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</si>
  <si>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</si>
  <si>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</si>
  <si>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</si>
  <si>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</si>
  <si>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</si>
  <si>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</si>
  <si>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</si>
  <si>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</si>
  <si>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</si>
  <si>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</si>
  <si>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</si>
  <si>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</si>
  <si>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</si>
  <si>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</si>
  <si>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</si>
  <si>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</si>
  <si>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</si>
  <si>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</si>
  <si>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</si>
  <si>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</si>
  <si>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</si>
  <si>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</si>
  <si>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</si>
  <si>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</si>
  <si>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</si>
  <si>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</si>
  <si>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</si>
  <si>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</si>
  <si>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</si>
  <si>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</si>
  <si>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</si>
  <si>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</si>
  <si>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</si>
  <si>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</si>
  <si>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</si>
  <si>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</si>
  <si>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</si>
  <si>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</si>
  <si>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</si>
  <si>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</si>
  <si>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</si>
  <si>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</si>
  <si>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</si>
  <si>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</si>
  <si>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</si>
  <si>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</si>
  <si>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</si>
  <si>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</si>
  <si>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</si>
  <si>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</si>
  <si>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</si>
  <si>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</si>
  <si>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</si>
  <si>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</si>
  <si>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</si>
  <si>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</si>
  <si>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</si>
  <si>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</si>
  <si>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</si>
  <si>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</si>
  <si>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</si>
  <si>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</si>
  <si>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</si>
  <si>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</si>
  <si>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</si>
  <si>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</si>
  <si>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</si>
  <si>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</si>
  <si>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</si>
  <si>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</si>
  <si>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</si>
  <si>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</si>
  <si>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</si>
  <si>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</si>
  <si>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</si>
  <si>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</si>
  <si>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</si>
  <si>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</si>
  <si>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</si>
  <si>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</si>
  <si>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</si>
  <si>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</si>
  <si>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</si>
  <si>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</si>
  <si>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</si>
  <si>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</si>
  <si>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</si>
  <si>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</si>
  <si>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</si>
  <si>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</si>
  <si>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</si>
  <si>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</si>
  <si>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</si>
  <si>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</si>
  <si>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</si>
  <si>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</si>
  <si>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</si>
  <si>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</si>
  <si>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</si>
  <si>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</si>
  <si>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</si>
  <si>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</si>
  <si>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</si>
  <si>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</si>
  <si>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</si>
  <si>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</si>
  <si>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</si>
  <si>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</si>
  <si>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</si>
  <si>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</si>
  <si>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</si>
  <si>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</si>
  <si>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</si>
  <si>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</si>
  <si>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</si>
  <si>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</si>
  <si>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</si>
  <si>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</si>
  <si>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</si>
  <si>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</si>
  <si>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</si>
  <si>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</si>
  <si>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</si>
  <si>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</si>
  <si>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</si>
  <si>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</si>
  <si>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</si>
  <si>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</si>
  <si>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</si>
  <si>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</si>
  <si>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</si>
  <si>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</si>
  <si>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</si>
  <si>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</si>
  <si>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</si>
  <si>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</si>
  <si>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</si>
  <si>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</si>
  <si>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</si>
  <si>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</si>
  <si>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</si>
  <si>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</si>
  <si>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</si>
  <si>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</si>
  <si>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</si>
  <si>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</si>
  <si>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</si>
  <si>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</si>
  <si>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</si>
  <si>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</si>
  <si>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</si>
  <si>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</si>
  <si>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</si>
  <si>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</si>
  <si>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</si>
  <si>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</si>
  <si>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</si>
  <si>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</si>
  <si>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</si>
  <si>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</si>
  <si>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</si>
  <si>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</si>
  <si>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</si>
  <si>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</si>
  <si>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</si>
  <si>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</si>
  <si>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</si>
  <si>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</si>
  <si>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</si>
  <si>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</si>
  <si>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</si>
  <si>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</si>
  <si>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</si>
  <si>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</si>
  <si>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</si>
  <si>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</si>
  <si>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</si>
  <si>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</si>
  <si>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</si>
  <si>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</si>
  <si>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</si>
  <si>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</si>
  <si>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</si>
  <si>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</si>
  <si>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</si>
  <si>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</si>
  <si>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</si>
  <si>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</si>
  <si>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</si>
  <si>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</si>
  <si>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</si>
  <si>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</si>
  <si>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</si>
  <si>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</si>
  <si>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</si>
  <si>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</si>
  <si>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</si>
  <si>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</si>
  <si>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</si>
  <si>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</si>
  <si>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</si>
  <si>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</si>
  <si>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</si>
  <si>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</si>
  <si>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</si>
  <si>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</si>
  <si>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</si>
  <si>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</si>
  <si>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</si>
  <si>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</si>
  <si>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</si>
  <si>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</si>
  <si>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</si>
  <si>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</si>
  <si>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</si>
  <si>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</si>
  <si>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</si>
  <si>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</si>
  <si>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</si>
  <si>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</si>
  <si>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</si>
  <si>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</si>
  <si>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</si>
  <si>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</si>
  <si>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</si>
  <si>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</si>
  <si>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</si>
  <si>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</si>
  <si>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</si>
  <si>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</si>
  <si>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</si>
  <si>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</si>
  <si>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</si>
  <si>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</si>
  <si>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</si>
  <si>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</si>
  <si>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</si>
  <si>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</si>
  <si>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</si>
  <si>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</si>
  <si>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</si>
  <si>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</si>
  <si>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</si>
  <si>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</si>
  <si>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</si>
  <si>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</si>
  <si>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</si>
  <si>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</si>
  <si>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</si>
  <si>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</si>
  <si>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</si>
  <si>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</si>
  <si>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</si>
  <si>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</si>
  <si>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</si>
  <si>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</si>
  <si>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</si>
  <si>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</si>
  <si>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</si>
  <si>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</si>
  <si>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</si>
  <si>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</si>
  <si>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</si>
  <si>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</si>
  <si>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</si>
  <si>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</si>
  <si>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</si>
  <si>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</si>
  <si>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</si>
  <si>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</si>
  <si>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</si>
  <si>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</si>
  <si>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</si>
  <si>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</si>
  <si>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</si>
  <si>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</si>
  <si>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</si>
  <si>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</si>
  <si>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</si>
  <si>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</si>
  <si>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</si>
  <si>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</si>
  <si>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</si>
  <si>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</si>
  <si>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</si>
  <si>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</si>
  <si>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</si>
  <si>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</si>
  <si>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</si>
  <si>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</si>
  <si>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</si>
  <si>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</si>
  <si>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</si>
  <si>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</si>
  <si>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</si>
  <si>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</si>
  <si>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</si>
  <si>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</si>
  <si>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</si>
  <si>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</si>
  <si>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</si>
  <si>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</si>
  <si>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</si>
  <si>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</si>
  <si>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</si>
  <si>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</si>
  <si>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</si>
  <si>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</si>
  <si>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</si>
  <si>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</si>
  <si>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</si>
  <si>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</si>
  <si>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</si>
  <si>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</si>
  <si>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</si>
  <si>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</si>
  <si>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</si>
  <si>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</si>
  <si>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</si>
  <si>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</si>
  <si>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</si>
  <si>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</si>
  <si>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</si>
  <si>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</si>
  <si>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</si>
  <si>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</si>
  <si>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</si>
  <si>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</si>
  <si>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</si>
  <si>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</si>
  <si>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</si>
  <si>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</si>
  <si>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</si>
  <si>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</si>
  <si>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</si>
  <si>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</si>
  <si>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</si>
  <si>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</si>
  <si>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</si>
  <si>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</si>
  <si>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</si>
  <si>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</si>
  <si>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</si>
  <si>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</si>
  <si>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</si>
  <si>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</si>
  <si>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</si>
  <si>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</si>
  <si>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</si>
  <si>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</si>
  <si>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</si>
  <si>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</si>
  <si>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</si>
  <si>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</si>
  <si>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</si>
  <si>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</si>
  <si>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</si>
  <si>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</si>
  <si>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</si>
  <si>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</si>
  <si>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</si>
  <si>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</si>
  <si>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</si>
  <si>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</si>
  <si>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</si>
  <si>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</si>
  <si>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</si>
  <si>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</si>
  <si>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</si>
  <si>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</si>
  <si>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</si>
  <si>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</si>
  <si>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</si>
  <si>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</si>
  <si>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</si>
  <si>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</si>
  <si>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</si>
  <si>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</si>
  <si>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</si>
  <si>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</si>
  <si>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</si>
  <si>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</si>
  <si>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</si>
  <si>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</si>
  <si>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</si>
  <si>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</si>
  <si>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</si>
  <si>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</si>
  <si>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</si>
  <si>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</si>
  <si>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</si>
  <si>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</si>
  <si>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</si>
  <si>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</si>
  <si>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</si>
  <si>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</si>
  <si>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</si>
  <si>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</si>
  <si>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</si>
  <si>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</si>
  <si>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</si>
  <si>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</si>
  <si>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</si>
  <si>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</si>
  <si>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</si>
  <si>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</si>
  <si>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</si>
  <si>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</si>
  <si>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</si>
  <si>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</si>
  <si>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</si>
  <si>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</si>
  <si>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</si>
  <si>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</si>
  <si>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</si>
  <si>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</si>
  <si>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</si>
  <si>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</si>
  <si>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</si>
  <si>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</si>
  <si>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</si>
  <si>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</si>
  <si>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</si>
  <si>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</si>
  <si>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</si>
  <si>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</si>
  <si>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</si>
  <si>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</si>
  <si>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</si>
  <si>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</si>
  <si>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</si>
  <si>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</si>
  <si>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</si>
  <si>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</si>
  <si>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</si>
  <si>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</si>
  <si>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</si>
  <si>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</si>
  <si>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</si>
  <si>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</si>
  <si>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</si>
  <si>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</si>
  <si>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</si>
  <si>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</si>
  <si>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</si>
  <si>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</si>
  <si>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</si>
  <si>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</si>
  <si>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</si>
  <si>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</si>
  <si>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</si>
  <si>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</si>
  <si>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</si>
  <si>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</si>
  <si>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</si>
  <si>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</si>
  <si>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</si>
  <si>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</si>
  <si>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</si>
  <si>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</si>
  <si>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</si>
  <si>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</si>
  <si>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</si>
  <si>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</si>
  <si>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</si>
  <si>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</si>
  <si>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</si>
  <si>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</si>
  <si>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</si>
  <si>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</si>
  <si>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</si>
  <si>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</si>
  <si>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</si>
  <si>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</si>
  <si>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</si>
  <si>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</si>
  <si>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</si>
  <si>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</si>
  <si>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</si>
  <si>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</si>
  <si>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</si>
  <si>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</si>
  <si>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</si>
  <si>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</si>
  <si>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</si>
  <si>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</si>
  <si>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</si>
  <si>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</si>
  <si>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</si>
  <si>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</si>
  <si>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</si>
  <si>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</si>
  <si>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</si>
  <si>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</si>
  <si>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</si>
  <si>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</si>
  <si>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</si>
  <si>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</si>
  <si>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</si>
  <si>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</si>
  <si>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</si>
  <si>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</si>
  <si>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</si>
  <si>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</si>
  <si>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</si>
  <si>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</si>
  <si>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</si>
  <si>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</si>
  <si>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</si>
  <si>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</si>
  <si>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</si>
  <si>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</si>
  <si>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</si>
  <si>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</si>
  <si>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</si>
  <si>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</si>
  <si>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</si>
  <si>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</si>
  <si>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</si>
  <si>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</si>
  <si>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</si>
  <si>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</si>
  <si>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</si>
  <si>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</si>
  <si>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</si>
  <si>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</si>
  <si>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</si>
  <si>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</si>
  <si>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</si>
  <si>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</si>
  <si>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</si>
  <si>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</si>
  <si>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</si>
  <si>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</si>
  <si>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</si>
  <si>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</si>
  <si>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</si>
  <si>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</si>
  <si>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</si>
  <si>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</si>
  <si>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</si>
  <si>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</si>
  <si>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</si>
  <si>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</si>
  <si>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</si>
  <si>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</si>
  <si>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</si>
  <si>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</si>
  <si>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</si>
  <si>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</si>
  <si>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</si>
  <si>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</si>
  <si>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</si>
  <si>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</si>
  <si>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</si>
  <si>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</si>
  <si>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</si>
  <si>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</si>
  <si>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</si>
  <si>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</si>
  <si>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</si>
  <si>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</si>
  <si>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</si>
  <si>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</si>
  <si>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</si>
  <si>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</si>
  <si>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</si>
  <si>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</si>
  <si>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</si>
  <si>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</si>
  <si>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</si>
  <si>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</si>
  <si>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</si>
  <si>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</si>
  <si>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</si>
  <si>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</si>
  <si>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</si>
  <si>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</si>
  <si>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</si>
  <si>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</si>
  <si>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</si>
  <si>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</si>
  <si>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</si>
  <si>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</si>
  <si>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</si>
  <si>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</si>
  <si>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</si>
  <si>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</si>
  <si>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</si>
  <si>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</si>
  <si>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</si>
  <si>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</si>
  <si>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</si>
  <si>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</si>
  <si>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</si>
  <si>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</si>
  <si>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</si>
  <si>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</si>
  <si>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</si>
  <si>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</si>
  <si>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</si>
  <si>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</si>
  <si>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</si>
  <si>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</si>
  <si>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</si>
  <si>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</si>
  <si>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</si>
  <si>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</si>
  <si>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</si>
  <si>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</si>
  <si>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</si>
  <si>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</si>
  <si>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</si>
  <si>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</si>
  <si>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</si>
  <si>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</si>
  <si>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</si>
  <si>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</si>
  <si>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</si>
  <si>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</si>
  <si>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</si>
  <si>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</si>
  <si>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</si>
  <si>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</si>
  <si>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</si>
  <si>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</si>
  <si>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</si>
  <si>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</si>
  <si>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</si>
  <si>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</si>
  <si>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</si>
  <si>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</si>
  <si>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</si>
  <si>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</si>
  <si>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</si>
  <si>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</si>
  <si>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</si>
  <si>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</si>
  <si>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</si>
  <si>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</si>
  <si>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</si>
  <si>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</si>
  <si>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</si>
  <si>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</si>
  <si>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</si>
  <si>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</si>
  <si>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</si>
  <si>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</si>
  <si>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</si>
  <si>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</si>
  <si>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</si>
  <si>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</si>
  <si>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</si>
  <si>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</si>
  <si>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</si>
  <si>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</si>
  <si>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</si>
  <si>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</si>
  <si>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</si>
  <si>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</si>
  <si>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</si>
  <si>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</si>
  <si>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</si>
  <si>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</si>
  <si>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</si>
  <si>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</si>
  <si>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</si>
  <si>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</si>
  <si>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</si>
  <si>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</si>
  <si>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</si>
  <si>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</si>
  <si>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</si>
  <si>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</si>
  <si>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</si>
  <si>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</si>
  <si>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</si>
  <si>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</si>
  <si>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</si>
  <si>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</si>
  <si>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</si>
  <si>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</si>
  <si>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</si>
  <si>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</si>
  <si>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</si>
  <si>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</si>
  <si>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</si>
  <si>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</si>
  <si>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</si>
  <si>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</si>
  <si>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</si>
  <si>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</si>
  <si>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</si>
  <si>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</si>
  <si>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</si>
  <si>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</si>
  <si>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</si>
  <si>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</si>
  <si>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</si>
  <si>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</si>
  <si>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</si>
  <si>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</si>
  <si>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</si>
  <si>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</si>
  <si>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</si>
  <si>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</si>
  <si>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</si>
  <si>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</si>
  <si>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</si>
  <si>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</si>
  <si>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</si>
  <si>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</si>
  <si>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</si>
  <si>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</si>
  <si>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</si>
  <si>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</si>
  <si>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</si>
  <si>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</si>
  <si>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</si>
  <si>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</si>
  <si>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</si>
  <si>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</si>
  <si>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</si>
  <si>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</si>
  <si>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</si>
  <si>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</si>
  <si>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</si>
  <si>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</si>
  <si>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</si>
  <si>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</si>
  <si>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</si>
  <si>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</si>
  <si>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</si>
  <si>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</si>
  <si>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</si>
  <si>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</si>
  <si>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</si>
  <si>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</si>
  <si>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</si>
  <si>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</si>
  <si>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</si>
  <si>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</si>
  <si>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</si>
  <si>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</si>
  <si>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</si>
  <si>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</si>
  <si>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</si>
  <si>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</si>
  <si>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</si>
  <si>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</si>
  <si>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</si>
  <si>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</si>
  <si>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</si>
  <si>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</si>
  <si>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</si>
  <si>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</si>
  <si>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</si>
  <si>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</si>
  <si>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</si>
  <si>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</si>
  <si>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</si>
  <si>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</si>
  <si>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</si>
  <si>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</si>
  <si>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</si>
  <si>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</si>
  <si>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</si>
  <si>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</si>
  <si>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</si>
  <si>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</si>
  <si>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</si>
  <si>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</si>
  <si>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</si>
  <si>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</si>
  <si>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</si>
  <si>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</si>
  <si>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</si>
  <si>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</si>
  <si>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</si>
  <si>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</si>
  <si>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</si>
  <si>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</si>
  <si>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</si>
  <si>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</si>
  <si>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</si>
  <si>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</si>
  <si>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</si>
  <si>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</si>
  <si>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</si>
  <si>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</si>
  <si>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</si>
  <si>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</si>
  <si>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</si>
  <si>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</si>
  <si>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</si>
  <si>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</si>
  <si>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</si>
  <si>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</si>
  <si>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</si>
  <si>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</si>
  <si>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</si>
  <si>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</si>
  <si>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</si>
  <si>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</si>
  <si>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</si>
  <si>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</si>
  <si>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</si>
  <si>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</si>
  <si>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</si>
  <si>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</si>
  <si>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</si>
  <si>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</si>
  <si>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</si>
  <si>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</si>
  <si>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</si>
  <si>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</si>
  <si>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</si>
  <si>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</si>
  <si>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</si>
  <si>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</si>
  <si>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</si>
  <si>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</si>
  <si>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</si>
  <si>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</si>
  <si>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</si>
  <si>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</si>
  <si>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</si>
  <si>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</si>
  <si>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</si>
  <si>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</si>
  <si>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</si>
  <si>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</si>
  <si>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</si>
  <si>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</si>
  <si>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</si>
  <si>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</si>
  <si>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</si>
  <si>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</si>
  <si>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</si>
  <si>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</si>
  <si>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</si>
  <si>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</si>
  <si>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</si>
  <si>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</si>
  <si>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</si>
  <si>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</si>
  <si>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</si>
  <si>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</si>
  <si>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</si>
  <si>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</si>
  <si>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</si>
  <si>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</si>
  <si>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</si>
  <si>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</si>
  <si>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</si>
  <si>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</si>
  <si>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</si>
  <si>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</si>
  <si>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</si>
  <si>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</si>
  <si>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</si>
  <si>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</si>
  <si>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</si>
  <si>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</si>
  <si>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</si>
  <si>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</si>
  <si>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</si>
  <si>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</si>
  <si>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</si>
  <si>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</si>
  <si>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</si>
  <si>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</si>
  <si>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</si>
  <si>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</si>
  <si>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</si>
  <si>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</si>
  <si>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</si>
  <si>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</si>
  <si>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</si>
  <si>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</si>
  <si>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</si>
  <si>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</si>
  <si>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</si>
  <si>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</si>
  <si>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</si>
  <si>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</si>
  <si>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</si>
  <si>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</si>
  <si>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</si>
  <si>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</si>
  <si>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</si>
  <si>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</si>
  <si>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</si>
  <si>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</si>
  <si>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</si>
  <si>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</si>
  <si>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</si>
  <si>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</si>
  <si>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</si>
  <si>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</si>
  <si>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</si>
  <si>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</si>
  <si>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</si>
  <si>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</si>
  <si>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</si>
  <si>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</si>
  <si>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</si>
  <si>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</si>
  <si>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</si>
  <si>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</si>
  <si>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</si>
  <si>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</si>
  <si>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</si>
  <si>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</si>
  <si>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</si>
  <si>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</si>
  <si>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</si>
  <si>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</si>
  <si>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</si>
  <si>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</si>
  <si>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</si>
  <si>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</si>
  <si>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</si>
  <si>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</si>
  <si>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</si>
  <si>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</si>
  <si>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</si>
  <si>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</si>
  <si>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</si>
  <si>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</si>
  <si>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</si>
  <si>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</si>
  <si>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</si>
  <si>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</si>
  <si>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</si>
  <si>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</si>
  <si>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</si>
  <si>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</si>
  <si>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</si>
  <si>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</si>
  <si>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</si>
  <si>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</si>
  <si>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</si>
  <si>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</si>
  <si>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</si>
  <si>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</si>
  <si>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</si>
  <si>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</si>
  <si>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</si>
  <si>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</si>
  <si>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</si>
  <si>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</si>
  <si>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</si>
  <si>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</si>
  <si>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</si>
  <si>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</si>
  <si>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</si>
  <si>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</si>
  <si>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</si>
  <si>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</si>
  <si>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</si>
  <si>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</si>
  <si>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</si>
  <si>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</si>
  <si>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</si>
  <si>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</si>
  <si>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</si>
  <si>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</si>
  <si>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</si>
  <si>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</si>
  <si>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</si>
  <si>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</si>
  <si>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</si>
  <si>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</si>
  <si>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</si>
  <si>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</si>
  <si>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</si>
  <si>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</si>
  <si>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</si>
  <si>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</si>
  <si>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</si>
  <si>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</si>
  <si>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</si>
  <si>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</si>
  <si>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</si>
  <si>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</si>
  <si>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</si>
  <si>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</si>
  <si>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</si>
  <si>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</si>
  <si>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</si>
  <si>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</si>
  <si>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</si>
  <si>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</si>
  <si>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</si>
  <si>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</si>
  <si>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</si>
  <si>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</si>
  <si>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</si>
  <si>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</si>
  <si>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</si>
  <si>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</si>
  <si>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</si>
  <si>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</si>
  <si>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</si>
  <si>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</si>
  <si>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</si>
  <si>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</si>
  <si>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</si>
  <si>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</si>
  <si>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</si>
  <si>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</si>
  <si>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</si>
  <si>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</si>
  <si>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</si>
  <si>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</si>
  <si>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</si>
  <si>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</si>
  <si>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</si>
  <si>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</si>
  <si>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</si>
  <si>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</si>
  <si>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</si>
  <si>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</si>
  <si>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</si>
  <si>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</si>
  <si>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</si>
  <si>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</si>
  <si>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</si>
  <si>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</si>
  <si>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</si>
  <si>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</si>
  <si>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</si>
  <si>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</si>
  <si>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</si>
  <si>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</si>
  <si>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</si>
  <si>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</si>
  <si>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</si>
  <si>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</si>
  <si>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</si>
  <si>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</si>
  <si>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</si>
  <si>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</si>
  <si>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</si>
  <si>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</si>
  <si>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</si>
  <si>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</si>
  <si>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</si>
  <si>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</si>
  <si>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</si>
  <si>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</si>
  <si>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</si>
  <si>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</si>
  <si>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</si>
  <si>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</si>
  <si>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</si>
  <si>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</si>
  <si>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</si>
  <si>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</si>
  <si>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</si>
  <si>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</si>
  <si>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</si>
  <si>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</si>
  <si>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</si>
  <si>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</si>
  <si>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</si>
  <si>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</si>
  <si>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</si>
  <si>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</si>
  <si>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</si>
  <si>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</si>
  <si>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</si>
  <si>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</si>
  <si>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</si>
  <si>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</si>
  <si>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</si>
  <si>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</si>
  <si>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</si>
  <si>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</si>
  <si>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</si>
  <si>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</si>
  <si>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</si>
  <si>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</si>
  <si>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</si>
  <si>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</si>
  <si>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</si>
  <si>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</si>
  <si>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</si>
  <si>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</si>
  <si>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</si>
  <si>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</si>
  <si>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</si>
  <si>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</si>
  <si>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</si>
  <si>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</si>
  <si>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</si>
  <si>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</si>
  <si>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</si>
  <si>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</si>
  <si>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</si>
  <si>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</si>
  <si>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</si>
  <si>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</si>
  <si>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</si>
  <si>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</si>
  <si>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</si>
  <si>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</si>
  <si>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</si>
  <si>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</si>
  <si>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</si>
  <si>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</si>
  <si>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</si>
  <si>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</si>
  <si>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</si>
  <si>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</si>
  <si>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</si>
  <si>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</si>
  <si>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</si>
  <si>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</si>
  <si>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</si>
  <si>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</si>
  <si>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</si>
  <si>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</si>
  <si>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</si>
  <si>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</si>
  <si>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</si>
  <si>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</si>
  <si>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</si>
  <si>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</si>
  <si>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</si>
  <si>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</si>
  <si>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</si>
  <si>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</si>
  <si>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</si>
  <si>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</si>
  <si>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</si>
  <si>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</si>
  <si>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</si>
  <si>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</si>
  <si>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</si>
  <si>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</si>
  <si>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</si>
  <si>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</si>
  <si>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</si>
  <si>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</si>
  <si>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</si>
  <si>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</si>
  <si>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</si>
  <si>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</si>
  <si>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</si>
  <si>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</si>
  <si>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</si>
  <si>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</si>
  <si>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</si>
  <si>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</si>
  <si>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</si>
  <si>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</si>
  <si>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</si>
  <si>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</si>
  <si>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</si>
  <si>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</si>
  <si>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</si>
  <si>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</si>
  <si>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</si>
  <si>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</si>
  <si>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</si>
  <si>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</si>
  <si>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</si>
  <si>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</si>
  <si>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</si>
  <si>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</si>
  <si>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</si>
  <si>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</si>
  <si>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</si>
  <si>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</si>
  <si>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</si>
  <si>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</si>
  <si>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</si>
  <si>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</si>
  <si>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</si>
  <si>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</si>
  <si>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</si>
  <si>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</si>
  <si>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</si>
  <si>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</si>
  <si>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</si>
  <si>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</si>
  <si>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</si>
  <si>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</si>
  <si>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</si>
  <si>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</si>
  <si>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</si>
  <si>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</si>
  <si>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</si>
  <si>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</si>
  <si>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</si>
  <si>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</si>
  <si>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</si>
  <si>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</si>
  <si>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</si>
  <si>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</si>
  <si>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</si>
  <si>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</si>
  <si>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</si>
  <si>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</si>
  <si>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</si>
  <si>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</si>
  <si>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</si>
  <si>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</si>
  <si>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</si>
  <si>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</si>
  <si>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</si>
  <si>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</si>
  <si>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</si>
  <si>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</si>
  <si>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</si>
  <si>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</si>
  <si>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</si>
  <si>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</si>
  <si>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</si>
  <si>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</si>
  <si>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</si>
  <si>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</si>
  <si>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</si>
  <si>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</si>
  <si>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</si>
  <si>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</si>
  <si>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</si>
  <si>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</si>
  <si>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</si>
  <si>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</si>
  <si>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</si>
  <si>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</si>
  <si>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</si>
  <si>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</si>
  <si>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</si>
  <si>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</si>
  <si>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</si>
  <si>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</si>
  <si>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</si>
  <si>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</si>
  <si>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</si>
  <si>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</si>
  <si>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</si>
  <si>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</si>
  <si>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</si>
  <si>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</si>
  <si>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</si>
  <si>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</si>
  <si>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</si>
  <si>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</si>
  <si>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</si>
  <si>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</si>
  <si>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</si>
  <si>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</si>
  <si>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</si>
  <si>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</si>
  <si>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</si>
  <si>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</si>
  <si>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</si>
  <si>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</si>
  <si>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</si>
  <si>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</si>
  <si>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</si>
  <si>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</si>
  <si>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</si>
  <si>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</si>
  <si>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</si>
  <si>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</si>
  <si>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</si>
  <si>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</si>
  <si>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</si>
  <si>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</si>
  <si>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</si>
  <si>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</si>
  <si>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</si>
  <si>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</si>
  <si>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</si>
  <si>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</si>
  <si>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</si>
  <si>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</si>
  <si>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</si>
  <si>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</si>
  <si>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</si>
  <si>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</si>
  <si>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</si>
  <si>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</si>
  <si>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</si>
  <si>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</si>
  <si>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</si>
  <si>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</si>
  <si>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</si>
  <si>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</si>
  <si>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</si>
  <si>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</si>
  <si>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</si>
  <si>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</si>
  <si>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</si>
  <si>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</si>
  <si>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</si>
  <si>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</si>
  <si>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</si>
  <si>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</si>
  <si>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</si>
  <si>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</si>
  <si>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</si>
  <si>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</si>
  <si>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</si>
  <si>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</si>
  <si>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</si>
  <si>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</si>
  <si>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</si>
  <si>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</si>
  <si>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</si>
  <si>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</si>
  <si>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</si>
  <si>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</si>
  <si>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</si>
  <si>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</si>
  <si>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</si>
  <si>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</si>
  <si>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</si>
  <si>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</si>
  <si>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</si>
  <si>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</si>
  <si>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</si>
  <si>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</si>
  <si>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</si>
  <si>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</si>
  <si>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</si>
  <si>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</si>
  <si>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</si>
  <si>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</si>
  <si>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</si>
  <si>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</si>
  <si>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</si>
  <si>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</si>
  <si>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</si>
  <si>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</si>
  <si>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</si>
  <si>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</si>
  <si>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</si>
  <si>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</si>
  <si>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</si>
  <si>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</si>
  <si>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</si>
  <si>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</si>
  <si>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</si>
  <si>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</si>
  <si>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</si>
  <si>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</si>
  <si>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</si>
  <si>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</si>
  <si>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</si>
  <si>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</si>
  <si>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</si>
  <si>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</si>
  <si>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</si>
  <si>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</si>
  <si>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</si>
  <si>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</si>
  <si>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</si>
  <si>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</si>
  <si>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</si>
  <si>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</si>
  <si>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</si>
  <si>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</si>
  <si>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</si>
  <si>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</si>
  <si>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</si>
  <si>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</si>
  <si>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</si>
  <si>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</si>
  <si>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</si>
  <si>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</si>
  <si>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</si>
  <si>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</si>
  <si>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</si>
  <si>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</si>
  <si>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</si>
  <si>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</si>
  <si>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</si>
  <si>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</si>
  <si>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</si>
  <si>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</si>
  <si>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</si>
  <si>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</si>
  <si>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</si>
  <si>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</si>
  <si>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</si>
  <si>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</si>
  <si>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</si>
  <si>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</si>
  <si>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</si>
  <si>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</si>
  <si>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</si>
  <si>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</si>
  <si>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</si>
  <si>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</si>
  <si>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</si>
  <si>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</si>
  <si>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</si>
  <si>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</si>
  <si>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</si>
  <si>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</si>
  <si>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</si>
  <si>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</si>
  <si>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</si>
  <si>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</si>
  <si>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</si>
  <si>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</si>
  <si>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</si>
  <si>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</si>
  <si>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</si>
  <si>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</si>
  <si>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</si>
  <si>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</si>
  <si>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</si>
  <si>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</si>
  <si>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</si>
  <si>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</si>
  <si>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</si>
  <si>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</si>
  <si>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</si>
  <si>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</si>
  <si>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</si>
  <si>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</si>
  <si>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</si>
  <si>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</si>
  <si>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</si>
  <si>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</si>
  <si>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</si>
  <si>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</si>
  <si>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</si>
  <si>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</si>
  <si>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</si>
  <si>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</si>
  <si>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</si>
  <si>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</si>
  <si>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</si>
  <si>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</si>
  <si>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</si>
  <si>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</si>
  <si>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</si>
  <si>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</si>
  <si>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</si>
  <si>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</si>
  <si>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</si>
  <si>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</si>
  <si>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</si>
  <si>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</si>
  <si>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</si>
  <si>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</si>
  <si>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</si>
  <si>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</si>
  <si>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</si>
  <si>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</si>
  <si>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</si>
  <si>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</si>
  <si>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</si>
  <si>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</si>
  <si>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</si>
  <si>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</si>
  <si>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</si>
  <si>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</si>
  <si>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</si>
  <si>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</si>
  <si>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</si>
  <si>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</si>
  <si>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</si>
  <si>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</si>
  <si>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</si>
  <si>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</si>
  <si>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</si>
  <si>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</si>
  <si>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</si>
  <si>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</si>
  <si>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</si>
  <si>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</si>
  <si>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</si>
  <si>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</si>
  <si>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</si>
  <si>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</si>
  <si>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</si>
  <si>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</si>
  <si>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</si>
  <si>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</si>
  <si>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</si>
  <si>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</si>
  <si>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</si>
  <si>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</si>
  <si>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</si>
  <si>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</si>
  <si>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</si>
  <si>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</si>
  <si>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</si>
  <si>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</si>
  <si>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</si>
  <si>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</si>
  <si>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</si>
  <si>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</si>
  <si>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</si>
  <si>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</si>
  <si>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</si>
  <si>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</si>
  <si>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</si>
  <si>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</si>
  <si>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</si>
  <si>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</si>
  <si>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</si>
  <si>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</si>
  <si>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</si>
  <si>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</si>
  <si>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</si>
  <si>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</si>
  <si>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</si>
  <si>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</si>
  <si>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</si>
  <si>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</si>
  <si>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</si>
  <si>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</si>
  <si>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</si>
  <si>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</si>
  <si>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</si>
  <si>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</si>
  <si>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</si>
  <si>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</si>
  <si>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</si>
  <si>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</si>
  <si>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</si>
  <si>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</si>
  <si>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</si>
  <si>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</si>
  <si>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</si>
  <si>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</si>
  <si>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</si>
  <si>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</si>
  <si>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</si>
  <si>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</si>
  <si>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</si>
  <si>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</si>
  <si>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</si>
  <si>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</si>
  <si>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</si>
  <si>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</si>
  <si>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</si>
  <si>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</si>
  <si>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</si>
  <si>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</si>
  <si>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</si>
  <si>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</si>
  <si>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</si>
  <si>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</si>
  <si>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</si>
  <si>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</si>
  <si>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</si>
  <si>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</si>
  <si>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</si>
  <si>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</si>
  <si>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</si>
  <si>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</si>
  <si>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</si>
  <si>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</si>
  <si>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</si>
  <si>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</si>
  <si>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</si>
  <si>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</si>
  <si>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</si>
  <si>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</si>
  <si>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</si>
  <si>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</si>
  <si>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</si>
  <si>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</si>
  <si>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</si>
  <si>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</si>
  <si>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</si>
  <si>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</si>
  <si>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</si>
  <si>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</si>
  <si>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</si>
  <si>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</si>
  <si>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</si>
  <si>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</si>
  <si>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</si>
  <si>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</si>
  <si>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</si>
  <si>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</si>
  <si>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</si>
  <si>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</si>
  <si>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</si>
  <si>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</si>
  <si>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</si>
  <si>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</si>
  <si>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</si>
  <si>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</si>
  <si>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</si>
  <si>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</si>
  <si>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</si>
  <si>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</si>
  <si>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</si>
  <si>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</si>
  <si>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</si>
  <si>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</si>
  <si>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</si>
  <si>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</si>
  <si>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</si>
  <si>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</si>
  <si>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</si>
  <si>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</si>
  <si>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</si>
  <si>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</si>
  <si>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</si>
  <si>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</si>
  <si>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</si>
  <si>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</si>
  <si>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</si>
  <si>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</si>
  <si>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</si>
  <si>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</si>
  <si>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</si>
  <si>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</si>
  <si>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</si>
  <si>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</si>
  <si>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</si>
  <si>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</si>
  <si>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</si>
  <si>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</si>
  <si>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</si>
  <si>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</si>
  <si>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</si>
  <si>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</si>
  <si>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</si>
  <si>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</si>
  <si>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</si>
  <si>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</si>
  <si>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</si>
  <si>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</si>
  <si>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</si>
  <si>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</si>
  <si>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</si>
  <si>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</si>
  <si>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</si>
  <si>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</si>
  <si>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</si>
  <si>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</si>
  <si>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</si>
  <si>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</si>
  <si>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</si>
  <si>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</si>
  <si>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</si>
  <si>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</si>
  <si>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</si>
  <si>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</si>
  <si>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</si>
  <si>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</si>
  <si>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</si>
  <si>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</si>
  <si>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</si>
  <si>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</si>
  <si>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</si>
  <si>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</si>
  <si>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</si>
  <si>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</si>
  <si>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</si>
  <si>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</si>
  <si>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</si>
  <si>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</si>
  <si>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</si>
  <si>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</si>
  <si>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</si>
  <si>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</si>
  <si>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</si>
  <si>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</si>
  <si>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</si>
  <si>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</si>
  <si>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</si>
  <si>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</si>
  <si>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</si>
  <si>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</si>
  <si>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</si>
  <si>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</si>
  <si>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</si>
  <si>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</si>
  <si>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</si>
  <si>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</si>
  <si>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</si>
  <si>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</si>
  <si>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</si>
  <si>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</si>
  <si>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</si>
  <si>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</si>
  <si>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</si>
  <si>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</si>
  <si>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</si>
  <si>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</si>
  <si>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</si>
  <si>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</si>
  <si>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</si>
  <si>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</si>
  <si>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</si>
  <si>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</si>
  <si>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</si>
  <si>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</si>
  <si>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</si>
  <si>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</si>
  <si>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</si>
  <si>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</si>
  <si>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</si>
  <si>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</si>
  <si>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</si>
  <si>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</si>
  <si>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</si>
  <si>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</si>
  <si>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</si>
  <si>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</si>
  <si>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</si>
  <si>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</si>
  <si>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</si>
  <si>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</si>
  <si>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</si>
  <si>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</si>
  <si>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</si>
  <si>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</si>
  <si>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</si>
  <si>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</si>
  <si>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</si>
  <si>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</si>
  <si>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</si>
  <si>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</si>
  <si>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</si>
  <si>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</si>
  <si>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</si>
  <si>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</si>
  <si>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</si>
  <si>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</si>
  <si>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</si>
  <si>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</si>
  <si>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</si>
  <si>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</si>
  <si>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</si>
  <si>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</si>
  <si>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</si>
  <si>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</si>
  <si>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</si>
  <si>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</si>
  <si>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</si>
  <si>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</si>
  <si>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</si>
  <si>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</si>
  <si>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</si>
  <si>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</si>
  <si>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</si>
  <si>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</si>
  <si>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</si>
  <si>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</si>
  <si>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</si>
  <si>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</si>
  <si>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</si>
  <si>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</si>
  <si>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</si>
  <si>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</si>
  <si>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</si>
  <si>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</si>
  <si>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</si>
  <si>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</si>
  <si>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</si>
  <si>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</si>
  <si>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</si>
  <si>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</si>
  <si>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</si>
  <si>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</si>
  <si>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</si>
  <si>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</si>
  <si>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</si>
  <si>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</si>
  <si>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</si>
  <si>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</si>
  <si>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</si>
  <si>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</si>
  <si>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</si>
  <si>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</si>
  <si>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</si>
  <si>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</si>
  <si>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</si>
  <si>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</si>
  <si>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</si>
  <si>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</si>
  <si>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</si>
  <si>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</si>
  <si>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</si>
  <si>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</si>
  <si>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</si>
  <si>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</si>
  <si>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</si>
  <si>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</si>
  <si>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</si>
  <si>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</si>
  <si>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</si>
  <si>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</si>
  <si>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</si>
  <si>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</si>
  <si>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</si>
  <si>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</si>
  <si>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</si>
  <si>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</si>
  <si>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</si>
  <si>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</si>
  <si>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</si>
  <si>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</si>
  <si>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</si>
  <si>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</si>
  <si>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</si>
  <si>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</si>
  <si>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</si>
  <si>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</si>
  <si>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</si>
  <si>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</si>
  <si>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</si>
  <si>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</si>
  <si>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</si>
  <si>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</si>
  <si>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</si>
  <si>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</si>
  <si>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</si>
  <si>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</si>
  <si>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</si>
  <si>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</si>
  <si>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</si>
  <si>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</si>
  <si>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</si>
  <si>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</si>
  <si>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</si>
  <si>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</si>
  <si>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</si>
  <si>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</si>
  <si>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</si>
  <si>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</si>
  <si>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</si>
  <si>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</si>
  <si>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</si>
  <si>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</si>
  <si>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</si>
  <si>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</si>
  <si>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</si>
  <si>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</si>
  <si>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</si>
  <si>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</si>
  <si>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</si>
  <si>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</si>
  <si>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</si>
  <si>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</si>
  <si>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</si>
  <si>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</si>
  <si>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</si>
  <si>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</si>
  <si>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</si>
  <si>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</si>
  <si>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</si>
  <si>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</si>
  <si>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</si>
  <si>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</si>
  <si>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</si>
  <si>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</si>
  <si>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</si>
  <si>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</si>
  <si>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</si>
  <si>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</si>
  <si>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</si>
  <si>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</si>
  <si>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</si>
  <si>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</si>
  <si>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</si>
  <si>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</si>
  <si>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</si>
  <si>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</si>
  <si>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</si>
  <si>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</si>
  <si>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</si>
  <si>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</si>
  <si>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</si>
  <si>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</si>
  <si>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</si>
  <si>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</si>
  <si>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</si>
  <si>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</si>
  <si>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</si>
  <si>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</si>
  <si>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</si>
  <si>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</si>
  <si>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</si>
  <si>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</si>
  <si>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</si>
  <si>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</si>
  <si>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</si>
  <si>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</si>
  <si>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</si>
  <si>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</si>
  <si>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</si>
  <si>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</si>
  <si>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</si>
  <si>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</si>
  <si>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</si>
  <si>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</si>
  <si>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</si>
  <si>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</si>
  <si>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</si>
  <si>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</si>
  <si>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</si>
  <si>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</si>
  <si>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</si>
  <si>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</si>
  <si>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</si>
  <si>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</si>
  <si>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</si>
  <si>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</si>
  <si>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</si>
  <si>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</si>
  <si>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</si>
  <si>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</si>
  <si>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</si>
  <si>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</si>
  <si>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</si>
  <si>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</si>
  <si>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</si>
  <si>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</si>
  <si>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</si>
  <si>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</si>
  <si>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</si>
  <si>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</si>
  <si>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</si>
  <si>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</si>
  <si>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</si>
  <si>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</si>
  <si>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</si>
  <si>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</si>
  <si>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</si>
  <si>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</si>
  <si>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</si>
  <si>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</si>
  <si>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</si>
  <si>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</si>
  <si>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</si>
  <si>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</si>
  <si>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</si>
  <si>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</si>
  <si>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</si>
  <si>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</si>
  <si>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</si>
  <si>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</si>
  <si>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</si>
  <si>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</si>
  <si>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</si>
  <si>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</si>
  <si>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</si>
  <si>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</si>
  <si>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</si>
  <si>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</si>
  <si>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</si>
  <si>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</si>
  <si>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</si>
  <si>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</si>
  <si>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</si>
  <si>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</si>
  <si>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</si>
  <si>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</si>
  <si>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</si>
  <si>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</si>
  <si>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</si>
  <si>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</si>
  <si>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</si>
  <si>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</si>
  <si>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</si>
  <si>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</si>
  <si>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</si>
  <si>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</si>
  <si>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</si>
  <si>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</si>
  <si>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</si>
  <si>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</si>
  <si>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</si>
  <si>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</si>
  <si>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</si>
  <si>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</si>
  <si>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</si>
  <si>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</si>
  <si>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</si>
  <si>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</si>
  <si>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</si>
  <si>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</si>
  <si>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</si>
  <si>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</si>
  <si>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</si>
  <si>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</si>
  <si>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</si>
  <si>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</si>
  <si>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</si>
  <si>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</si>
  <si>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</si>
  <si>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</si>
  <si>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</si>
  <si>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</si>
  <si>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</si>
  <si>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</si>
  <si>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</si>
  <si>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</si>
  <si>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</si>
  <si>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</si>
  <si>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</si>
  <si>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</si>
  <si>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</si>
  <si>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</si>
  <si>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</si>
  <si>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</si>
  <si>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</si>
  <si>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</si>
  <si>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</si>
  <si>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</si>
  <si>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</si>
  <si>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</si>
  <si>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</si>
  <si>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</si>
  <si>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</si>
  <si>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</si>
  <si>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</si>
  <si>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</si>
  <si>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</si>
  <si>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</si>
  <si>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</si>
  <si>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</si>
  <si>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</si>
  <si>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</si>
  <si>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</si>
  <si>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</si>
  <si>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</si>
  <si>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</si>
  <si>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</si>
  <si>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</si>
  <si>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</si>
  <si>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</si>
  <si>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</si>
  <si>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</si>
  <si>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</si>
  <si>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</si>
  <si>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</si>
  <si>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</si>
  <si>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</si>
  <si>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</si>
  <si>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</si>
  <si>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</si>
  <si>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</si>
  <si>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</si>
  <si>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</si>
  <si>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</si>
  <si>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</si>
  <si>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</si>
  <si>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</si>
  <si>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</si>
  <si>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</si>
  <si>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</si>
  <si>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</si>
  <si>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</si>
  <si>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</si>
  <si>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</si>
  <si>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</si>
  <si>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</si>
  <si>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</si>
  <si>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</si>
  <si>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</si>
  <si>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</si>
  <si>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</si>
  <si>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</si>
  <si>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</si>
  <si>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</si>
  <si>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</si>
  <si>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</si>
  <si>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</si>
  <si>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</si>
  <si>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</si>
  <si>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</si>
  <si>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</si>
  <si>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</si>
  <si>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</si>
  <si>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</si>
  <si>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</si>
  <si>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</si>
  <si>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</si>
  <si>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</si>
  <si>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</si>
  <si>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</si>
  <si>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</si>
  <si>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</si>
  <si>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</si>
  <si>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</si>
  <si>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</si>
  <si>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</si>
  <si>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</si>
  <si>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</si>
  <si>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</si>
  <si>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</si>
  <si>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</si>
  <si>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</si>
  <si>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</si>
  <si>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</si>
  <si>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</si>
  <si>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</si>
  <si>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</si>
  <si>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</si>
  <si>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</si>
  <si>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</si>
  <si>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</si>
  <si>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</si>
  <si>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</si>
  <si>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</si>
  <si>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</si>
  <si>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</si>
  <si>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</si>
  <si>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</si>
  <si>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</si>
  <si>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</si>
  <si>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</si>
  <si>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</si>
  <si>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</si>
  <si>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</si>
  <si>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</si>
  <si>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</si>
  <si>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</si>
  <si>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</si>
  <si>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</si>
  <si>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</si>
  <si>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</si>
  <si>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</si>
  <si>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</si>
  <si>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</si>
  <si>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</si>
  <si>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</si>
  <si>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</si>
  <si>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</si>
  <si>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</si>
  <si>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</si>
  <si>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</si>
  <si>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</si>
  <si>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</si>
  <si>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</si>
  <si>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</si>
  <si>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</si>
  <si>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</si>
  <si>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</si>
  <si>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</si>
  <si>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</si>
  <si>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</si>
  <si>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</si>
  <si>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</si>
  <si>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</si>
  <si>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</si>
  <si>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</si>
  <si>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</si>
  <si>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</si>
  <si>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</si>
  <si>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</si>
  <si>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</si>
  <si>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</si>
  <si>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</si>
  <si>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</si>
  <si>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</si>
  <si>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</si>
  <si>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</si>
  <si>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</si>
  <si>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</si>
  <si>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</si>
  <si>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</si>
  <si>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</si>
  <si>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</si>
  <si>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</si>
  <si>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</si>
  <si>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</si>
  <si>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</si>
  <si>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</si>
  <si>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</si>
  <si>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</si>
  <si>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</si>
  <si>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</si>
  <si>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</si>
  <si>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</si>
  <si>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</si>
  <si>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</si>
  <si>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</si>
  <si>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</si>
  <si>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</si>
  <si>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</si>
  <si>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</si>
  <si>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</si>
  <si>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</si>
  <si>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</si>
  <si>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</si>
  <si>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</si>
  <si>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</si>
  <si>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</si>
  <si>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</si>
  <si>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</si>
  <si>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</si>
  <si>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</si>
  <si>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</si>
  <si>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</si>
  <si>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</si>
  <si>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</si>
  <si>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</si>
  <si>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</si>
  <si>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</si>
  <si>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</si>
  <si>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</si>
  <si>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</si>
  <si>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</si>
  <si>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</si>
  <si>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</si>
  <si>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</si>
  <si>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</si>
  <si>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</si>
  <si>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</si>
  <si>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</si>
  <si>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</si>
  <si>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</si>
  <si>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</si>
  <si>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</si>
  <si>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</si>
  <si>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</si>
  <si>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</si>
  <si>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</si>
  <si>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</si>
  <si>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</si>
  <si>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</si>
  <si>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</si>
  <si>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</si>
  <si>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</si>
  <si>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</si>
  <si>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</si>
  <si>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</si>
  <si>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</si>
  <si>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</si>
  <si>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</si>
  <si>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</si>
  <si>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</si>
  <si>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</si>
  <si>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</si>
  <si>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</si>
  <si>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</si>
  <si>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</si>
  <si>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</si>
  <si>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</si>
  <si>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</si>
  <si>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</si>
  <si>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</si>
  <si>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</si>
  <si>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</si>
  <si>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</si>
  <si>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</si>
  <si>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</si>
  <si>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</si>
  <si>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</si>
  <si>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</si>
  <si>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</si>
  <si>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</si>
  <si>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</si>
  <si>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</si>
  <si>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</si>
  <si>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</si>
  <si>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</si>
  <si>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</si>
  <si>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</si>
  <si>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</si>
  <si>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</si>
  <si>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</si>
  <si>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</si>
  <si>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</si>
  <si>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</si>
  <si>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</si>
  <si>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</si>
  <si>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</si>
  <si>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</si>
  <si>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</si>
  <si>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</si>
  <si>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</si>
  <si>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</si>
  <si>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</si>
  <si>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</si>
  <si>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</si>
  <si>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</si>
  <si>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</si>
  <si>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</si>
  <si>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</si>
  <si>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</si>
  <si>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</si>
  <si>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</si>
  <si>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</si>
  <si>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</si>
  <si>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</si>
  <si>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</si>
  <si>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</si>
  <si>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</si>
  <si>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</si>
  <si>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</si>
  <si>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</si>
  <si>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</si>
  <si>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</si>
  <si>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</si>
  <si>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</si>
  <si>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</si>
  <si>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</si>
  <si>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</si>
  <si>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</si>
  <si>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</si>
  <si>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</si>
  <si>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</si>
  <si>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</si>
  <si>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</si>
  <si>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</si>
  <si>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</si>
  <si>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</si>
  <si>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</si>
  <si>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</si>
  <si>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</si>
  <si>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</si>
  <si>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</si>
  <si>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</si>
  <si>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</si>
  <si>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</si>
  <si>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</si>
  <si>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</si>
  <si>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</si>
  <si>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</si>
  <si>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</si>
  <si>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</si>
  <si>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</si>
  <si>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</si>
  <si>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</si>
  <si>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</si>
  <si>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</si>
  <si>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</si>
  <si>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</si>
  <si>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</si>
  <si>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</si>
  <si>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</si>
  <si>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</si>
  <si>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</si>
  <si>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</si>
  <si>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</si>
  <si>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</si>
  <si>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</si>
  <si>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</si>
  <si>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</si>
  <si>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</si>
  <si>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</si>
  <si>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</si>
  <si>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</si>
  <si>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</si>
  <si>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</si>
  <si>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</si>
  <si>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</si>
  <si>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</si>
  <si>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</si>
  <si>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</si>
  <si>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</si>
  <si>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</si>
  <si>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</si>
  <si>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</si>
  <si>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</si>
  <si>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</si>
  <si>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</si>
  <si>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</si>
  <si>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</si>
  <si>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</si>
  <si>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</si>
  <si>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</si>
  <si>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</si>
  <si>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</si>
  <si>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</si>
  <si>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</si>
  <si>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</si>
  <si>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</si>
  <si>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</si>
  <si>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</si>
  <si>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</si>
  <si>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</si>
  <si>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</si>
  <si>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</si>
  <si>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</si>
  <si>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</si>
  <si>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</si>
  <si>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</si>
  <si>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</si>
  <si>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</si>
  <si>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</si>
  <si>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</si>
  <si>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</si>
  <si>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</si>
  <si>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</si>
  <si>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</si>
  <si>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</si>
  <si>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</si>
  <si>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</si>
  <si>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</si>
  <si>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</si>
  <si>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</si>
  <si>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</si>
  <si>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</si>
  <si>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</si>
  <si>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</si>
  <si>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</si>
  <si>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</si>
  <si>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</si>
  <si>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</si>
  <si>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</si>
  <si>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</si>
  <si>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</si>
  <si>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</si>
  <si>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</si>
  <si>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</si>
  <si>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</si>
  <si>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</si>
  <si>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</si>
  <si>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</si>
  <si>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</si>
  <si>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</si>
  <si>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</si>
  <si>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</si>
  <si>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</si>
  <si>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</si>
  <si>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</si>
  <si>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</si>
  <si>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</si>
  <si>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</si>
  <si>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</si>
  <si>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</si>
  <si>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</si>
  <si>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</si>
  <si>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</si>
  <si>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</si>
  <si>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</si>
  <si>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</si>
  <si>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</si>
  <si>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</si>
  <si>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</si>
  <si>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</si>
  <si>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</si>
  <si>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</si>
  <si>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</si>
  <si>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</si>
  <si>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</si>
  <si>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</si>
  <si>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</si>
  <si>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</si>
  <si>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</si>
  <si>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</si>
  <si>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</si>
  <si>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</si>
  <si>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</si>
  <si>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</si>
  <si>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</si>
  <si>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</si>
  <si>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</si>
  <si>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</si>
  <si>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</si>
  <si>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</si>
  <si>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</si>
  <si>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</si>
  <si>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</si>
  <si>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</si>
  <si>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</si>
  <si>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</si>
  <si>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</si>
  <si>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</si>
  <si>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</si>
  <si>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</si>
  <si>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</si>
  <si>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</si>
  <si>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</si>
  <si>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</si>
  <si>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</si>
  <si>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</si>
  <si>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</si>
  <si>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</si>
  <si>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</si>
  <si>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</si>
  <si>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</si>
  <si>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</si>
  <si>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</si>
  <si>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</si>
  <si>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</si>
  <si>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</si>
  <si>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</si>
  <si>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</si>
  <si>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</si>
  <si>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</si>
  <si>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</si>
  <si>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</si>
  <si>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</si>
  <si>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</si>
  <si>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</si>
  <si>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</si>
  <si>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</si>
  <si>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</si>
  <si>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</si>
  <si>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</si>
  <si>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</si>
  <si>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</si>
  <si>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</si>
  <si>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</si>
  <si>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</si>
  <si>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</si>
  <si>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</si>
  <si>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</si>
  <si>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</si>
  <si>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</si>
  <si>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</si>
  <si>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</si>
  <si>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</si>
  <si>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</si>
  <si>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</si>
  <si>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</si>
  <si>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</si>
  <si>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</si>
  <si>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</si>
  <si>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</si>
  <si>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</si>
  <si>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</si>
  <si>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</si>
  <si>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</si>
  <si>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</si>
  <si>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</si>
  <si>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</si>
  <si>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</si>
  <si>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</si>
  <si>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</si>
  <si>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</si>
  <si>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</si>
  <si>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</si>
  <si>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</si>
  <si>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</si>
  <si>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</si>
  <si>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</si>
  <si>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</si>
  <si>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</si>
  <si>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</si>
  <si>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</si>
  <si>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</si>
  <si>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</si>
  <si>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</si>
  <si>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</si>
  <si>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</si>
  <si>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</si>
  <si>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</si>
  <si>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</si>
  <si>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</si>
  <si>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</si>
  <si>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</si>
  <si>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</si>
  <si>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</si>
  <si>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</si>
  <si>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</si>
  <si>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</si>
  <si>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</si>
  <si>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</si>
  <si>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</si>
  <si>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</si>
  <si>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</si>
  <si>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</si>
  <si>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</si>
  <si>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</si>
  <si>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</si>
  <si>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</si>
  <si>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</si>
  <si>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</si>
  <si>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</si>
  <si>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</si>
  <si>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</si>
  <si>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</si>
  <si>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</si>
  <si>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</si>
  <si>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</si>
  <si>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</si>
  <si>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</si>
  <si>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</si>
  <si>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</si>
  <si>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</si>
  <si>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</si>
  <si>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</si>
  <si>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</si>
  <si>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</si>
  <si>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</si>
  <si>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</si>
  <si>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</si>
  <si>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</si>
  <si>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</si>
  <si>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</si>
  <si>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</si>
  <si>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</si>
  <si>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</si>
  <si>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</si>
  <si>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</si>
  <si>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</si>
  <si>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</si>
  <si>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</si>
  <si>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</si>
  <si>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</si>
  <si>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</si>
  <si>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</si>
  <si>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</si>
  <si>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</si>
  <si>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</si>
  <si>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</si>
  <si>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</si>
  <si>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</si>
  <si>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</si>
  <si>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</si>
  <si>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</si>
  <si>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</si>
  <si>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</si>
  <si>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</si>
  <si>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</si>
  <si>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</si>
  <si>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</si>
  <si>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</si>
  <si>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</si>
  <si>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</si>
  <si>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</si>
  <si>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</si>
  <si>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</si>
  <si>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</si>
  <si>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</si>
  <si>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</si>
  <si>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</si>
  <si>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</si>
  <si>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</si>
  <si>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</si>
  <si>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</si>
  <si>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</si>
  <si>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</si>
  <si>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</si>
  <si>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</si>
  <si>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</si>
  <si>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</si>
  <si>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</si>
  <si>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</si>
  <si>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</si>
  <si>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</si>
  <si>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</si>
  <si>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</si>
  <si>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</si>
  <si>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</si>
  <si>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</si>
  <si>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</si>
  <si>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</si>
  <si>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</si>
  <si>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</si>
  <si>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</si>
  <si>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</si>
  <si>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</si>
  <si>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</si>
  <si>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</si>
  <si>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</si>
  <si>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</si>
  <si>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</si>
  <si>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</si>
  <si>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</si>
  <si>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</si>
  <si>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</si>
  <si>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</si>
  <si>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</si>
  <si>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</si>
  <si>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</si>
  <si>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</si>
  <si>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</si>
  <si>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</si>
  <si>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</si>
  <si>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</si>
  <si>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</si>
  <si>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</si>
  <si>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</si>
  <si>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</si>
  <si>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</si>
  <si>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</si>
  <si>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</si>
  <si>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</si>
  <si>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</si>
  <si>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</si>
  <si>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</si>
  <si>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</si>
  <si>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</si>
  <si>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</si>
  <si>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</si>
  <si>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</si>
  <si>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</si>
  <si>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</si>
  <si>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</si>
  <si>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</si>
  <si>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</si>
  <si>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</si>
  <si>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</si>
  <si>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</si>
  <si>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</si>
  <si>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</si>
  <si>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</si>
  <si>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</si>
  <si>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</si>
  <si>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</si>
  <si>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</si>
  <si>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</si>
  <si>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</si>
  <si>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</si>
  <si>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</si>
  <si>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</si>
  <si>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</si>
  <si>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</si>
  <si>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</si>
  <si>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</si>
  <si>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</si>
  <si>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</si>
  <si>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</si>
  <si>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</si>
  <si>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</si>
  <si>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</si>
  <si>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</si>
  <si>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</si>
  <si>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</si>
  <si>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</si>
  <si>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</si>
  <si>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</si>
  <si>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</si>
  <si>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</si>
  <si>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</si>
  <si>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</si>
  <si>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</si>
  <si>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</si>
  <si>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</si>
  <si>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</si>
  <si>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</si>
  <si>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</si>
  <si>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</si>
  <si>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</si>
  <si>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</si>
  <si>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</si>
  <si>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</si>
  <si>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</si>
  <si>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</si>
  <si>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</si>
  <si>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</si>
  <si>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</si>
  <si>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</si>
  <si>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</si>
  <si>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</si>
  <si>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</si>
  <si>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</si>
  <si>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</si>
  <si>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</si>
  <si>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</si>
  <si>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</si>
  <si>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</si>
  <si>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</si>
  <si>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</si>
  <si>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</si>
  <si>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</si>
  <si>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</si>
  <si>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</si>
  <si>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</si>
  <si>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</si>
  <si>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</si>
  <si>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</si>
  <si>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</si>
  <si>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</si>
  <si>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</si>
  <si>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</si>
  <si>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</si>
  <si>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</si>
  <si>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</si>
  <si>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</si>
  <si>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</si>
  <si>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</si>
  <si>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</si>
  <si>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</si>
  <si>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</si>
  <si>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</si>
  <si>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</si>
  <si>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</si>
  <si>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</si>
  <si>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</si>
  <si>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</si>
  <si>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</si>
  <si>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</si>
  <si>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</si>
  <si>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</si>
  <si>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</si>
  <si>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</si>
  <si>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</si>
  <si>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</si>
  <si>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</si>
  <si>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</si>
  <si>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</si>
  <si>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</si>
  <si>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</si>
  <si>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</si>
  <si>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</si>
  <si>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</si>
  <si>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</si>
  <si>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</si>
  <si>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</si>
  <si>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</si>
  <si>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</si>
  <si>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</si>
  <si>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</si>
  <si>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</si>
  <si>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</si>
  <si>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</si>
  <si>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</si>
  <si>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</si>
  <si>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</si>
  <si>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</si>
  <si>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</si>
  <si>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</si>
  <si>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</si>
  <si>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</si>
  <si>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</si>
  <si>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</si>
  <si>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</si>
  <si>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</si>
  <si>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</si>
  <si>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</si>
  <si>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</si>
  <si>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</si>
  <si>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</si>
  <si>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</si>
  <si>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</si>
  <si>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</si>
  <si>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</si>
  <si>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</si>
  <si>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</si>
  <si>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</si>
  <si>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</si>
  <si>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</si>
  <si>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</si>
  <si>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</si>
  <si>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</si>
  <si>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</si>
  <si>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</si>
  <si>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</si>
  <si>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</si>
  <si>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</si>
  <si>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</si>
  <si>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</si>
  <si>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</si>
  <si>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</si>
  <si>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</si>
  <si>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</si>
  <si>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</si>
  <si>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</si>
  <si>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</si>
  <si>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</si>
  <si>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</si>
  <si>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</si>
  <si>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</si>
  <si>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</si>
  <si>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</si>
  <si>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</si>
  <si>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</si>
  <si>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</si>
  <si>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</si>
  <si>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</si>
  <si>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</si>
  <si>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</si>
  <si>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</si>
  <si>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</si>
  <si>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</si>
  <si>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</si>
  <si>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</si>
  <si>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</si>
  <si>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</si>
  <si>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</si>
  <si>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</si>
  <si>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</si>
  <si>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</si>
  <si>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</si>
  <si>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</si>
  <si>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</si>
  <si>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</si>
  <si>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</si>
  <si>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</si>
  <si>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</si>
  <si>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</si>
  <si>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</si>
  <si>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</si>
  <si>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</si>
  <si>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</si>
  <si>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</si>
  <si>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</si>
  <si>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</si>
  <si>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</si>
  <si>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</si>
  <si>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</si>
  <si>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</si>
  <si>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</si>
  <si>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</si>
  <si>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</si>
  <si>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</si>
  <si>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</si>
  <si>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</si>
  <si>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</si>
  <si>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</si>
  <si>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</si>
  <si>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</si>
  <si>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</si>
  <si>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</si>
  <si>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</si>
  <si>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</si>
  <si>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</si>
  <si>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</si>
  <si>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</si>
  <si>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</si>
  <si>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</si>
  <si>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</si>
  <si>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</si>
  <si>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</si>
  <si>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</si>
  <si>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</si>
  <si>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</si>
  <si>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</si>
  <si>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</si>
  <si>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</si>
  <si>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</si>
  <si>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</si>
  <si>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</si>
  <si>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</si>
  <si>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</si>
  <si>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</si>
  <si>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</si>
  <si>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</si>
  <si>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</si>
  <si>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</si>
  <si>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</si>
  <si>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</si>
  <si>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</si>
  <si>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</si>
  <si>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</si>
  <si>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</si>
  <si>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</si>
  <si>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</si>
  <si>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</si>
  <si>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</si>
  <si>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</si>
  <si>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</si>
  <si>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</si>
  <si>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</si>
  <si>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</si>
  <si>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</si>
  <si>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</si>
  <si>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</si>
  <si>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</si>
  <si>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</si>
  <si>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</si>
  <si>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</si>
  <si>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</si>
  <si>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</si>
  <si>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</si>
  <si>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</si>
  <si>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</si>
  <si>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</si>
  <si>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</si>
  <si>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</si>
  <si>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</si>
  <si>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</si>
  <si>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</si>
  <si>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</si>
  <si>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</si>
  <si>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</si>
  <si>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</si>
  <si>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</si>
  <si>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</si>
  <si>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</si>
  <si>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</si>
  <si>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</si>
  <si>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</si>
  <si>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</si>
  <si>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</si>
  <si>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</si>
  <si>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</si>
  <si>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</si>
  <si>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</si>
  <si>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</si>
  <si>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</si>
  <si>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</si>
  <si>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</si>
  <si>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</si>
  <si>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</si>
  <si>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</si>
  <si>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</si>
  <si>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</si>
  <si>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</si>
  <si>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</si>
  <si>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</si>
  <si>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</si>
  <si>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</si>
  <si>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</si>
  <si>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</si>
  <si>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</si>
  <si>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</si>
  <si>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</si>
  <si>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</si>
  <si>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</si>
  <si>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</si>
  <si>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</si>
  <si>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</si>
  <si>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</si>
  <si>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</si>
  <si>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</si>
  <si>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</si>
  <si>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</si>
  <si>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</si>
  <si>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</si>
  <si>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</si>
  <si>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</si>
  <si>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</si>
  <si>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</si>
  <si>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</si>
  <si>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</si>
  <si>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</si>
  <si>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</si>
  <si>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</si>
  <si>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</si>
  <si>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</si>
  <si>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</si>
  <si>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</si>
  <si>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</si>
  <si>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</si>
  <si>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</si>
  <si>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</si>
  <si>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</si>
  <si>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</si>
  <si>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</si>
  <si>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</si>
  <si>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</si>
  <si>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</si>
  <si>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</si>
  <si>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</si>
  <si>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</si>
  <si>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</si>
  <si>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</si>
  <si>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</si>
  <si>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</si>
  <si>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</si>
  <si>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</si>
  <si>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</si>
  <si>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</si>
  <si>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</si>
  <si>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</si>
  <si>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</si>
  <si>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</si>
  <si>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</si>
  <si>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</si>
  <si>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</si>
  <si>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</si>
  <si>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</si>
  <si>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</si>
  <si>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</si>
  <si>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</si>
  <si>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</si>
  <si>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</si>
  <si>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</si>
  <si>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</si>
  <si>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</si>
  <si>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</si>
  <si>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</si>
  <si>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</si>
  <si>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</si>
  <si>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</si>
  <si>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</si>
  <si>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</si>
  <si>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</si>
  <si>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</si>
  <si>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</si>
  <si>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</si>
  <si>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</si>
  <si>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</si>
  <si>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</si>
  <si>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</si>
  <si>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</si>
  <si>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</si>
  <si>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</si>
  <si>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</si>
  <si>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</si>
  <si>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</si>
  <si>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</si>
  <si>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</si>
  <si>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</si>
  <si>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</si>
  <si>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</si>
  <si>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</si>
  <si>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</si>
  <si>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</si>
  <si>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</si>
  <si>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</si>
  <si>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</si>
  <si>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</si>
  <si>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</si>
  <si>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</si>
  <si>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</si>
  <si>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</si>
  <si>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</si>
  <si>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</si>
  <si>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</si>
  <si>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</si>
  <si>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</si>
  <si>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</si>
  <si>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</si>
  <si>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</si>
  <si>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</si>
  <si>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</si>
  <si>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</si>
  <si>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</si>
  <si>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</si>
  <si>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</si>
  <si>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</si>
  <si>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</si>
  <si>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</si>
  <si>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</si>
  <si>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</si>
  <si>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</si>
  <si>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</si>
  <si>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</si>
  <si>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</si>
  <si>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</si>
  <si>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</si>
  <si>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</si>
  <si>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</si>
  <si>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</si>
  <si>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</si>
  <si>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</si>
  <si>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</si>
  <si>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</si>
  <si>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</si>
  <si>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</si>
  <si>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</si>
  <si>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</si>
  <si>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</si>
  <si>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</si>
  <si>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</si>
  <si>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</si>
  <si>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</si>
  <si>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</si>
  <si>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</si>
  <si>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</si>
  <si>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</si>
  <si>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</si>
  <si>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</si>
  <si>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</si>
  <si>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</si>
  <si>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</si>
  <si>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</si>
  <si>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</si>
  <si>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</si>
  <si>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</si>
  <si>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</si>
  <si>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</si>
  <si>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</si>
  <si>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</si>
  <si>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</si>
  <si>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</si>
  <si>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</si>
  <si>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</si>
  <si>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</si>
  <si>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</si>
  <si>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</si>
  <si>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</si>
  <si>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</si>
  <si>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</si>
  <si>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</si>
  <si>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</si>
  <si>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</si>
  <si>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</si>
  <si>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</si>
  <si>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</si>
  <si>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</si>
  <si>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</si>
  <si>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</si>
  <si>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</si>
  <si>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</si>
  <si>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</si>
  <si>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</si>
  <si>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</si>
  <si>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</si>
  <si>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</si>
  <si>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</si>
  <si>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</si>
  <si>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</si>
  <si>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</si>
  <si>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</si>
  <si>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</si>
  <si>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</si>
  <si>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</si>
  <si>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</si>
  <si>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</si>
  <si>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</si>
  <si>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</si>
  <si>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</si>
  <si>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</si>
  <si>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</si>
  <si>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</si>
  <si>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</si>
  <si>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</si>
  <si>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</si>
  <si>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</si>
  <si>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</si>
  <si>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</si>
  <si>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</si>
  <si>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</si>
  <si>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</si>
  <si>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</si>
  <si>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</si>
  <si>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</si>
  <si>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</si>
  <si>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</si>
  <si>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</si>
  <si>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</si>
  <si>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</si>
  <si>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</si>
  <si>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</si>
  <si>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</si>
  <si>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</si>
  <si>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</si>
  <si>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</si>
  <si>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</si>
  <si>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</si>
  <si>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</si>
  <si>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</si>
  <si>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</si>
  <si>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</si>
  <si>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</si>
  <si>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</si>
  <si>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</si>
  <si>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</si>
  <si>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</si>
  <si>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</si>
  <si>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</si>
  <si>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</si>
  <si>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</si>
  <si>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</si>
  <si>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</si>
  <si>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</si>
  <si>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</si>
  <si>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</si>
  <si>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</si>
  <si>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</si>
  <si>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</si>
  <si>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</si>
  <si>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</si>
  <si>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</si>
  <si>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</si>
  <si>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</si>
  <si>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</si>
  <si>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</si>
  <si>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</si>
  <si>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</si>
  <si>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</si>
  <si>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</si>
  <si>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</si>
  <si>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</si>
  <si>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</si>
  <si>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</si>
  <si>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</si>
  <si>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</si>
  <si>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</si>
  <si>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</si>
  <si>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</si>
  <si>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</si>
  <si>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</si>
  <si>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</si>
  <si>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</si>
  <si>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</si>
  <si>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</si>
  <si>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</si>
  <si>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</si>
  <si>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</si>
  <si>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</si>
  <si>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</si>
  <si>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</si>
  <si>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</si>
  <si>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</si>
  <si>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</si>
  <si>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</si>
  <si>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</si>
  <si>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</si>
  <si>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</si>
  <si>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</si>
  <si>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</si>
  <si>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</si>
  <si>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</si>
  <si>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</si>
  <si>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</si>
  <si>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</si>
  <si>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</si>
  <si>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</si>
  <si>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</si>
  <si>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</si>
  <si>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</si>
  <si>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</si>
  <si>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</si>
  <si>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</si>
  <si>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</si>
  <si>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</si>
  <si>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</si>
  <si>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</si>
  <si>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</si>
  <si>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</si>
  <si>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</si>
  <si>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</si>
  <si>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</si>
  <si>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</si>
  <si>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</si>
  <si>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</si>
  <si>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</si>
  <si>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</si>
  <si>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</si>
  <si>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</si>
  <si>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</si>
  <si>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</si>
  <si>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</si>
  <si>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</si>
  <si>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</si>
  <si>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</si>
  <si>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</si>
  <si>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</si>
  <si>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</si>
  <si>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</si>
  <si>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</si>
  <si>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</si>
  <si>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</si>
  <si>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</si>
  <si>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</si>
  <si>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</si>
  <si>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</si>
  <si>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</si>
  <si>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</si>
  <si>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</si>
  <si>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</si>
  <si>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</si>
  <si>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</si>
  <si>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</si>
  <si>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</si>
  <si>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</si>
  <si>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</si>
  <si>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</si>
  <si>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</si>
  <si>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</si>
  <si>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</si>
  <si>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</si>
  <si>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</si>
  <si>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</si>
  <si>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</si>
  <si>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</si>
  <si>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</si>
  <si>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</si>
  <si>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</si>
  <si>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</si>
  <si>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</si>
  <si>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</si>
  <si>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</si>
  <si>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</si>
  <si>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</si>
  <si>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</si>
  <si>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</si>
  <si>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</si>
  <si>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</si>
  <si>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</si>
  <si>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</si>
  <si>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</si>
  <si>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</si>
  <si>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</si>
  <si>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</si>
  <si>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</si>
  <si>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</si>
  <si>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</si>
  <si>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</si>
  <si>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</si>
  <si>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</si>
  <si>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</si>
  <si>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</si>
  <si>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</si>
  <si>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</si>
  <si>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</si>
  <si>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</si>
  <si>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</si>
  <si>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</si>
  <si>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</si>
  <si>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</si>
  <si>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</si>
  <si>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</si>
  <si>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</si>
  <si>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</si>
  <si>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</si>
  <si>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</si>
  <si>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</si>
  <si>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</si>
  <si>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</si>
  <si>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</si>
  <si>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</si>
  <si>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</si>
  <si>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</si>
  <si>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</si>
  <si>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</si>
  <si>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</si>
  <si>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</si>
  <si>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</si>
  <si>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</si>
  <si>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</si>
  <si>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</si>
  <si>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</si>
  <si>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</si>
  <si>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</si>
  <si>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</si>
  <si>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</si>
  <si>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</si>
  <si>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</si>
  <si>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</si>
  <si>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</si>
  <si>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</si>
  <si>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</si>
  <si>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</si>
  <si>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</si>
  <si>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</si>
  <si>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</si>
  <si>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</si>
  <si>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</si>
  <si>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</si>
  <si>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</si>
  <si>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</si>
  <si>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</si>
  <si>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</si>
  <si>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</si>
  <si>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</si>
  <si>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</si>
  <si>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</si>
  <si>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</si>
  <si>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</si>
  <si>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</si>
  <si>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</si>
  <si>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</si>
  <si>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</si>
  <si>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</si>
  <si>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</si>
  <si>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</si>
  <si>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</si>
  <si>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</si>
  <si>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</si>
  <si>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</si>
  <si>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</si>
  <si>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</si>
  <si>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</si>
  <si>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</si>
  <si>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</si>
  <si>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</si>
  <si>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</si>
  <si>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</si>
  <si>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</si>
  <si>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</si>
  <si>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</si>
  <si>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</si>
  <si>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</si>
  <si>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</si>
  <si>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</si>
  <si>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</si>
  <si>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</si>
  <si>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</si>
  <si>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</si>
  <si>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</si>
  <si>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</si>
  <si>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</si>
  <si>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</si>
  <si>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</si>
  <si>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</si>
  <si>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</si>
  <si>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</si>
  <si>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</si>
  <si>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</si>
  <si>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</si>
  <si>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</si>
  <si>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</si>
  <si>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</si>
  <si>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</si>
  <si>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</si>
  <si>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</si>
  <si>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</si>
  <si>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</si>
  <si>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</si>
  <si>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</si>
  <si>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</si>
  <si>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</si>
  <si>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</si>
  <si>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</si>
  <si>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</si>
  <si>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</si>
  <si>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</si>
  <si>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</si>
  <si>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</si>
  <si>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</si>
  <si>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</si>
  <si>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</si>
  <si>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</si>
  <si>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</si>
  <si>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</si>
  <si>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</si>
  <si>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</si>
  <si>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</si>
  <si>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</si>
  <si>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</si>
  <si>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</si>
  <si>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</si>
  <si>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</si>
  <si>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</si>
  <si>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</si>
  <si>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</si>
  <si>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</si>
  <si>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</si>
  <si>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</si>
  <si>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</si>
  <si>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</si>
  <si>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</si>
  <si>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</si>
  <si>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</si>
  <si>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</si>
  <si>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</si>
  <si>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</si>
  <si>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</si>
  <si>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</si>
  <si>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</si>
  <si>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</si>
  <si>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</si>
  <si>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</si>
  <si>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</si>
  <si>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</si>
  <si>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</si>
  <si>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</si>
  <si>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</si>
  <si>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</si>
  <si>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</si>
  <si>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</si>
  <si>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</si>
  <si>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</si>
  <si>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</si>
  <si>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</si>
  <si>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</si>
  <si>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</si>
  <si>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</si>
  <si>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</si>
  <si>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</si>
  <si>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</si>
  <si>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</si>
  <si>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</si>
  <si>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</si>
  <si>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</si>
  <si>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</si>
  <si>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</si>
  <si>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</si>
  <si>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</si>
  <si>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</si>
  <si>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</si>
  <si>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</si>
  <si>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</si>
  <si>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</si>
  <si>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</si>
  <si>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</si>
  <si>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</si>
  <si>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</si>
  <si>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</si>
  <si>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</si>
  <si>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</si>
  <si>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</si>
  <si>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</si>
  <si>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</si>
  <si>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</si>
  <si>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</si>
  <si>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</si>
  <si>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</si>
  <si>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</si>
  <si>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</si>
  <si>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</si>
  <si>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</si>
  <si>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</si>
  <si>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</si>
  <si>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</si>
  <si>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</si>
  <si>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</si>
  <si>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</si>
  <si>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</si>
  <si>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</si>
  <si>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</si>
  <si>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</si>
  <si>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</si>
  <si>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</si>
  <si>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</si>
  <si>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</si>
  <si>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</si>
  <si>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</si>
  <si>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</si>
  <si>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</si>
  <si>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</si>
  <si>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</si>
  <si>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</si>
  <si>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</si>
  <si>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</si>
  <si>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</si>
  <si>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</si>
  <si>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</si>
  <si>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</si>
  <si>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</si>
  <si>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</si>
  <si>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</si>
  <si>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</si>
  <si>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</si>
  <si>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</si>
  <si>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</si>
  <si>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</si>
  <si>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</si>
  <si>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</si>
  <si>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</si>
  <si>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</si>
  <si>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</si>
  <si>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</si>
  <si>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</si>
  <si>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</si>
  <si>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</si>
  <si>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</si>
  <si>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</si>
  <si>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</si>
  <si>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</si>
  <si>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</si>
  <si>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</si>
  <si>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</si>
  <si>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</si>
  <si>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</si>
  <si>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</si>
  <si>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</si>
  <si>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</si>
  <si>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</si>
  <si>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</si>
  <si>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</si>
  <si>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</si>
  <si>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</si>
  <si>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</si>
  <si>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</si>
  <si>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</si>
  <si>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</si>
  <si>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</si>
  <si>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</si>
  <si>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</si>
  <si>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</si>
  <si>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</si>
  <si>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</si>
  <si>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</si>
  <si>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</si>
  <si>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</si>
  <si>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</si>
  <si>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</si>
  <si>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</si>
  <si>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</si>
  <si>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</si>
  <si>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</si>
  <si>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</si>
  <si>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</si>
  <si>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</si>
  <si>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</si>
  <si>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</si>
  <si>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</si>
  <si>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</si>
  <si>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</si>
  <si>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</si>
  <si>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</si>
  <si>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</si>
  <si>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</si>
  <si>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</si>
  <si>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</si>
  <si>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</si>
  <si>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</si>
  <si>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</si>
  <si>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</si>
  <si>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</si>
  <si>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</si>
  <si>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</si>
  <si>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</si>
  <si>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</si>
  <si>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</si>
  <si>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</si>
  <si>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</si>
  <si>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</si>
  <si>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</si>
  <si>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</si>
  <si>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</si>
  <si>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</si>
  <si>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</si>
  <si>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</si>
  <si>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</si>
  <si>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</si>
  <si>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</si>
  <si>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</si>
  <si>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</si>
  <si>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</si>
  <si>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</si>
  <si>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</si>
  <si>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</si>
  <si>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</si>
  <si>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</si>
  <si>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</si>
  <si>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</si>
  <si>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</si>
  <si>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</si>
  <si>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</si>
  <si>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</si>
  <si>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</si>
  <si>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</si>
  <si>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</si>
  <si>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</si>
  <si>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</si>
  <si>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</si>
  <si>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</si>
  <si>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</si>
  <si>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</si>
  <si>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</si>
  <si>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</si>
  <si>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</si>
  <si>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</si>
  <si>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</si>
  <si>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</si>
  <si>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</si>
  <si>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</si>
  <si>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</si>
  <si>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</si>
  <si>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</si>
  <si>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</si>
  <si>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</si>
  <si>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</si>
  <si>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</si>
  <si>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</si>
  <si>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</si>
  <si>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</si>
  <si>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</si>
  <si>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</si>
  <si>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</si>
  <si>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</si>
  <si>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</si>
  <si>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</si>
  <si>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</si>
  <si>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</si>
  <si>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</si>
  <si>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</si>
  <si>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</si>
  <si>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</si>
  <si>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</si>
  <si>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</si>
  <si>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</si>
  <si>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</si>
  <si>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</si>
  <si>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</si>
  <si>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</si>
  <si>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</si>
  <si>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</si>
  <si>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</si>
  <si>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</si>
  <si>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</si>
  <si>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</si>
  <si>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</si>
  <si>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</si>
  <si>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</si>
  <si>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</si>
  <si>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</si>
  <si>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</si>
  <si>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</si>
  <si>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</si>
  <si>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</si>
  <si>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</si>
  <si>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</si>
  <si>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</si>
  <si>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</si>
  <si>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</si>
  <si>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</si>
  <si>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</si>
  <si>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</si>
  <si>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</si>
  <si>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</si>
  <si>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</si>
  <si>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</si>
  <si>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</si>
  <si>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</si>
  <si>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</si>
  <si>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</si>
  <si>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</si>
  <si>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</si>
  <si>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</si>
  <si>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</si>
  <si>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</si>
  <si>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</si>
  <si>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</si>
  <si>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</si>
  <si>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</si>
  <si>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</si>
  <si>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</si>
  <si>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</si>
  <si>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</si>
  <si>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</si>
  <si>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</si>
  <si>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</si>
  <si>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</si>
  <si>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</si>
  <si>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</si>
  <si>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</si>
  <si>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</si>
  <si>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</si>
  <si>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</si>
  <si>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</si>
  <si>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</si>
  <si>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</si>
  <si>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</si>
  <si>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</si>
  <si>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</si>
  <si>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</si>
  <si>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</si>
  <si>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</si>
  <si>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</si>
  <si>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</si>
  <si>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</si>
  <si>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</si>
  <si>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</si>
  <si>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</si>
  <si>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</si>
  <si>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</si>
  <si>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</si>
  <si>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</si>
  <si>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</si>
  <si>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</si>
  <si>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</si>
  <si>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</si>
  <si>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</si>
  <si>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</si>
  <si>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</si>
  <si>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</si>
  <si>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</si>
  <si>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</si>
  <si>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</si>
  <si>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</si>
  <si>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</si>
  <si>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</si>
  <si>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</si>
  <si>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</si>
  <si>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</si>
  <si>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</si>
  <si>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</si>
  <si>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</si>
  <si>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</si>
  <si>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</si>
  <si>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</si>
  <si>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</si>
  <si>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</si>
  <si>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</si>
  <si>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</si>
  <si>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</si>
  <si>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</si>
  <si>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</si>
  <si>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</si>
  <si>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</si>
  <si>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</si>
  <si>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</si>
  <si>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</si>
  <si>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</si>
  <si>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</si>
  <si>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</si>
  <si>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</si>
  <si>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</si>
  <si>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</si>
  <si>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</si>
  <si>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</si>
  <si>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</si>
  <si>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</si>
  <si>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</si>
  <si>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</si>
  <si>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</si>
  <si>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</si>
  <si>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</si>
  <si>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</si>
  <si>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</si>
  <si>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</si>
  <si>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</si>
  <si>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</si>
  <si>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</si>
  <si>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</si>
  <si>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</si>
  <si>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</si>
  <si>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</si>
  <si>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</si>
  <si>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</si>
  <si>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</si>
  <si>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</si>
  <si>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</si>
  <si>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</si>
  <si>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</si>
  <si>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</si>
  <si>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</si>
  <si>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</si>
  <si>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</si>
  <si>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</si>
  <si>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</si>
  <si>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</si>
  <si>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</si>
  <si>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</si>
  <si>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</si>
  <si>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</si>
  <si>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</si>
  <si>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</si>
  <si>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</si>
  <si>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</si>
  <si>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</si>
  <si>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</si>
  <si>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</si>
  <si>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</si>
  <si>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</si>
  <si>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</si>
  <si>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</si>
  <si>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</si>
  <si>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</si>
  <si>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</si>
  <si>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</si>
  <si>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</si>
  <si>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</si>
  <si>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</si>
  <si>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</si>
  <si>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</si>
  <si>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</si>
  <si>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</si>
  <si>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</si>
  <si>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</si>
  <si>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</si>
  <si>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</si>
  <si>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</si>
  <si>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</si>
  <si>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</si>
  <si>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</si>
  <si>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</si>
  <si>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</si>
  <si>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</si>
  <si>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</si>
  <si>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</si>
  <si>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</si>
  <si>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</si>
  <si>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</si>
  <si>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</si>
  <si>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</si>
  <si>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</si>
  <si>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</si>
  <si>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</si>
  <si>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</si>
  <si>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</si>
  <si>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</si>
  <si>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</si>
  <si>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</si>
  <si>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</si>
  <si>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</si>
  <si>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</si>
  <si>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</si>
  <si>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</si>
  <si>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</si>
  <si>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</si>
  <si>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</si>
  <si>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</si>
  <si>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</si>
  <si>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</si>
  <si>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</si>
  <si>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</si>
  <si>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</si>
  <si>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</si>
  <si>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</si>
  <si>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</si>
  <si>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</si>
  <si>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</si>
  <si>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</si>
  <si>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</si>
  <si>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</si>
  <si>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</si>
  <si>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</si>
  <si>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</si>
  <si>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</si>
  <si>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</si>
  <si>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</si>
  <si>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</si>
  <si>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</si>
  <si>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</si>
  <si>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</si>
  <si>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</si>
  <si>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</si>
  <si>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</si>
  <si>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</si>
  <si>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</si>
  <si>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</si>
  <si>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</si>
  <si>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</si>
  <si>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</si>
  <si>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</si>
  <si>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</si>
  <si>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</si>
  <si>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</si>
  <si>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</si>
  <si>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</si>
  <si>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</si>
  <si>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</si>
  <si>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</si>
  <si>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</si>
  <si>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</si>
  <si>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</si>
  <si>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</si>
  <si>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</si>
  <si>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</si>
  <si>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</si>
  <si>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</si>
  <si>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</si>
  <si>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</si>
  <si>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</si>
  <si>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</si>
  <si>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</si>
  <si>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</si>
  <si>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</si>
  <si>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</si>
  <si>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</si>
  <si>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</si>
  <si>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</si>
  <si>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</si>
  <si>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</si>
  <si>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</si>
  <si>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</si>
  <si>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</si>
  <si>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</si>
  <si>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</si>
  <si>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</si>
  <si>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</si>
  <si>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</si>
  <si>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</si>
  <si>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</si>
  <si>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</si>
  <si>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</si>
  <si>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</si>
  <si>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</si>
  <si>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</si>
  <si>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</si>
  <si>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</si>
  <si>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</si>
  <si>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</si>
  <si>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</si>
  <si>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</si>
  <si>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</si>
  <si>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</si>
  <si>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</si>
  <si>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</si>
  <si>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</si>
  <si>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</si>
  <si>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</si>
  <si>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</si>
  <si>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</si>
  <si>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</si>
  <si>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</si>
  <si>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</si>
  <si>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</si>
  <si>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</si>
  <si>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</si>
  <si>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</si>
  <si>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</si>
  <si>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</si>
  <si>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</si>
  <si>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</si>
  <si>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</si>
  <si>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</si>
  <si>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</si>
  <si>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</si>
  <si>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</si>
  <si>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</si>
  <si>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</si>
  <si>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</si>
  <si>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</si>
  <si>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</si>
  <si>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</si>
  <si>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</si>
  <si>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</si>
  <si>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</si>
  <si>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</si>
  <si>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</si>
  <si>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</si>
  <si>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</si>
  <si>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</si>
  <si>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</si>
  <si>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</si>
  <si>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</si>
  <si>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</si>
  <si>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</si>
  <si>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</si>
  <si>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</si>
  <si>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</si>
  <si>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</si>
  <si>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</si>
  <si>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</si>
  <si>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</si>
  <si>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</si>
  <si>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</si>
  <si>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</si>
  <si>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</si>
  <si>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</si>
  <si>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</si>
  <si>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</si>
  <si>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</si>
  <si>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</si>
  <si>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</si>
  <si>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</si>
  <si>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</si>
  <si>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</si>
  <si>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</si>
  <si>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</si>
  <si>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</si>
  <si>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</si>
  <si>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</si>
  <si>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</si>
  <si>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</si>
  <si>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</si>
  <si>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</si>
  <si>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</si>
  <si>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</si>
  <si>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</si>
  <si>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</si>
  <si>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</si>
  <si>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</si>
  <si>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</si>
  <si>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</si>
  <si>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</si>
  <si>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</si>
  <si>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</si>
  <si>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</si>
  <si>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</si>
  <si>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</si>
  <si>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</si>
  <si>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</si>
  <si>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</si>
  <si>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</si>
  <si>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</si>
  <si>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</si>
  <si>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</si>
  <si>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</si>
  <si>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</si>
  <si>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</si>
  <si>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</si>
  <si>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</si>
  <si>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</si>
  <si>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</si>
  <si>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</si>
  <si>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</si>
  <si>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</si>
  <si>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</si>
  <si>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</si>
  <si>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</si>
  <si>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</si>
  <si>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</si>
  <si>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</si>
  <si>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</si>
  <si>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</si>
  <si>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</si>
  <si>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</si>
  <si>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</si>
  <si>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</si>
  <si>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</si>
  <si>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</si>
  <si>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</si>
  <si>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</si>
  <si>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</si>
  <si>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</si>
  <si>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</si>
  <si>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</si>
  <si>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</si>
  <si>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</si>
  <si>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</si>
  <si>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</si>
  <si>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</si>
  <si>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</si>
  <si>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</si>
  <si>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</si>
  <si>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</si>
  <si>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</si>
  <si>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</si>
  <si>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</si>
  <si>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</si>
  <si>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</si>
  <si>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</si>
  <si>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</si>
  <si>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</si>
  <si>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</si>
  <si>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</si>
  <si>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</si>
  <si>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</si>
  <si>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</si>
  <si>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</si>
  <si>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</si>
  <si>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</si>
  <si>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</si>
  <si>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</si>
  <si>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</si>
  <si>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</si>
  <si>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</si>
  <si>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</si>
  <si>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</si>
  <si>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</si>
  <si>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</si>
  <si>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</si>
  <si>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</si>
  <si>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</si>
  <si>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</si>
  <si>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</si>
  <si>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</si>
  <si>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</si>
  <si>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</si>
  <si>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</si>
  <si>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</si>
  <si>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</si>
  <si>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</si>
  <si>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</si>
  <si>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</si>
  <si>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</si>
  <si>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</si>
  <si>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</si>
  <si>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</si>
  <si>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</si>
  <si>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</si>
  <si>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</si>
  <si>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</si>
  <si>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</si>
  <si>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</si>
  <si>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</si>
  <si>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</si>
  <si>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</si>
  <si>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</si>
  <si>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</si>
  <si>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</si>
  <si>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</si>
  <si>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</si>
  <si>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</si>
  <si>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</si>
  <si>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</si>
  <si>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</si>
  <si>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</si>
  <si>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</si>
  <si>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</si>
  <si>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</si>
  <si>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</si>
  <si>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</si>
  <si>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</si>
  <si>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</si>
  <si>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</si>
  <si>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</si>
  <si>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</si>
  <si>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</si>
  <si>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</si>
  <si>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</si>
  <si>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</si>
  <si>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</si>
  <si>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</si>
  <si>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</si>
  <si>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</si>
  <si>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</si>
  <si>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</si>
  <si>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</si>
  <si>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</si>
  <si>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</si>
  <si>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</si>
  <si>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</si>
  <si>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</si>
  <si>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</si>
  <si>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</si>
  <si>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</si>
  <si>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</si>
  <si>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</si>
  <si>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</si>
  <si>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</si>
  <si>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</si>
  <si>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</si>
  <si>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</si>
  <si>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</si>
  <si>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</si>
  <si>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</si>
  <si>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</si>
  <si>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</si>
  <si>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</si>
  <si>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</si>
  <si>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</si>
  <si>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</si>
  <si>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</si>
  <si>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</si>
  <si>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</si>
  <si>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</si>
  <si>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</si>
  <si>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</si>
  <si>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</si>
  <si>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</si>
  <si>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</si>
  <si>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</si>
  <si>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</si>
  <si>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</si>
  <si>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</si>
  <si>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</si>
  <si>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</si>
  <si>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</si>
  <si>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</si>
  <si>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</si>
  <si>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</si>
  <si>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</si>
  <si>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</si>
  <si>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</si>
  <si>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</si>
  <si>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</si>
  <si>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</si>
  <si>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</si>
  <si>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</si>
  <si>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</si>
  <si>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</si>
  <si>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</si>
  <si>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</si>
  <si>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</si>
  <si>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</si>
  <si>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</si>
  <si>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</si>
  <si>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</si>
  <si>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</si>
  <si>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</si>
  <si>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</si>
  <si>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</si>
  <si>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</si>
  <si>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</si>
  <si>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</si>
  <si>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</si>
  <si>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</si>
  <si>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</si>
  <si>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</si>
  <si>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</si>
  <si>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</si>
  <si>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</si>
  <si>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</si>
  <si>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</si>
  <si>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</si>
  <si>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</si>
  <si>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</si>
  <si>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</si>
  <si>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</si>
  <si>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</si>
  <si>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</si>
  <si>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</si>
  <si>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</si>
  <si>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</si>
  <si>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</si>
  <si>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</si>
  <si>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</si>
  <si>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</si>
  <si>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</si>
  <si>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</si>
  <si>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</si>
  <si>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</si>
  <si>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</si>
  <si>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</si>
  <si>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</si>
  <si>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</si>
  <si>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</si>
  <si>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</si>
  <si>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</si>
  <si>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</si>
  <si>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</si>
  <si>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</si>
  <si>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</si>
  <si>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</si>
  <si>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</si>
  <si>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</si>
  <si>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</si>
  <si>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</si>
  <si>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</si>
  <si>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</si>
  <si>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</si>
  <si>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</si>
  <si>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</si>
  <si>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</si>
  <si>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</si>
  <si>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</si>
  <si>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</si>
  <si>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</si>
  <si>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</si>
  <si>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</si>
  <si>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</si>
  <si>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</si>
  <si>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</si>
  <si>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</si>
  <si>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</si>
  <si>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</si>
  <si>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</si>
  <si>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</si>
  <si>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</si>
  <si>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</si>
  <si>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</si>
  <si>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</si>
  <si>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</si>
  <si>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</si>
  <si>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</si>
  <si>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</si>
  <si>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</si>
  <si>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</si>
  <si>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</si>
  <si>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</si>
  <si>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</si>
  <si>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</si>
  <si>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</si>
  <si>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</si>
  <si>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</si>
  <si>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</si>
  <si>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</si>
  <si>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</si>
  <si>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</si>
  <si>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</si>
  <si>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</si>
  <si>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</si>
  <si>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</si>
  <si>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</si>
  <si>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</si>
  <si>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</si>
  <si>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</si>
  <si>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</si>
  <si>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</si>
  <si>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</si>
  <si>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</si>
  <si>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</si>
  <si>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</si>
  <si>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</si>
  <si>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</si>
  <si>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</si>
  <si>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</si>
  <si>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</si>
  <si>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</si>
  <si>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</si>
  <si>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</si>
  <si>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</si>
  <si>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</si>
  <si>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</si>
  <si>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</si>
  <si>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</si>
  <si>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</si>
  <si>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</si>
  <si>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</si>
  <si>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</si>
  <si>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</si>
  <si>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</si>
  <si>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</si>
  <si>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</si>
  <si>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</si>
  <si>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</si>
  <si>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</si>
  <si>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</si>
  <si>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</si>
  <si>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</si>
  <si>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</si>
  <si>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</si>
  <si>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</si>
  <si>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</si>
  <si>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</si>
  <si>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</si>
  <si>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</si>
  <si>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</si>
  <si>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</si>
  <si>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</si>
  <si>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</si>
  <si>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</si>
  <si>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</si>
  <si>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</si>
  <si>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</si>
  <si>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</si>
  <si>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</si>
  <si>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</si>
  <si>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</si>
  <si>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</si>
  <si>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</si>
  <si>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</si>
  <si>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</si>
  <si>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</si>
  <si>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</si>
  <si>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</si>
  <si>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</si>
  <si>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</si>
  <si>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</si>
  <si>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</si>
  <si>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</si>
  <si>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</si>
  <si>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</si>
  <si>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</si>
  <si>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</si>
  <si>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</si>
  <si>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</si>
  <si>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</si>
  <si>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</si>
  <si>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</si>
  <si>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</si>
  <si>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</si>
  <si>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</si>
  <si>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</si>
  <si>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</si>
  <si>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</si>
  <si>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</si>
  <si>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</si>
  <si>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</si>
  <si>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</si>
  <si>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</si>
  <si>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</si>
  <si>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</si>
  <si>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</si>
  <si>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</si>
  <si>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</si>
  <si>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</si>
  <si>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</si>
  <si>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</si>
  <si>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</si>
  <si>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</si>
  <si>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</si>
  <si>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</si>
  <si>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</si>
  <si>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</si>
  <si>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</si>
  <si>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</si>
  <si>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</si>
  <si>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</si>
  <si>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</si>
  <si>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</si>
  <si>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</si>
  <si>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</si>
  <si>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</si>
  <si>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</si>
  <si>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</si>
  <si>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</si>
  <si>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</si>
  <si>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</si>
  <si>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</si>
  <si>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</si>
  <si>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</si>
  <si>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</si>
  <si>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</si>
  <si>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</si>
  <si>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</si>
  <si>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</si>
  <si>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</si>
  <si>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</si>
  <si>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</si>
  <si>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</si>
  <si>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</si>
  <si>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</si>
  <si>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</si>
  <si>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</si>
  <si>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</si>
  <si>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</si>
  <si>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</si>
  <si>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</si>
  <si>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</si>
  <si>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</si>
  <si>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</si>
  <si>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</si>
  <si>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</si>
  <si>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</si>
  <si>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</si>
  <si>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</si>
  <si>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</si>
  <si>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</si>
  <si>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</si>
  <si>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</si>
  <si>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</si>
  <si>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</si>
  <si>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</si>
  <si>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</si>
  <si>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</si>
  <si>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</si>
  <si>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</si>
  <si>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</si>
  <si>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</si>
  <si>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</si>
  <si>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</si>
  <si>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</si>
  <si>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</si>
  <si>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</si>
  <si>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</si>
  <si>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</si>
  <si>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</si>
  <si>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</si>
  <si>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</si>
  <si>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</si>
  <si>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</si>
  <si>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</si>
  <si>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</si>
  <si>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</si>
  <si>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</si>
  <si>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</si>
  <si>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</si>
  <si>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</si>
  <si>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</si>
  <si>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</si>
  <si>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</si>
  <si>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</si>
  <si>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</si>
  <si>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</si>
  <si>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</si>
  <si>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</si>
  <si>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</si>
  <si>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</si>
  <si>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</si>
  <si>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</si>
  <si>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</si>
  <si>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</si>
  <si>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</si>
  <si>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</si>
  <si>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</si>
  <si>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</si>
  <si>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</si>
  <si>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</si>
  <si>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</si>
  <si>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</si>
  <si>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</si>
  <si>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</si>
  <si>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</si>
  <si>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</si>
  <si>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</si>
  <si>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</si>
  <si>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</si>
  <si>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</si>
  <si>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</si>
  <si>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</si>
  <si>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</si>
  <si>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</si>
  <si>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</si>
  <si>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</si>
  <si>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</si>
  <si>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</si>
  <si>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</si>
  <si>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</si>
  <si>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</si>
  <si>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</si>
  <si>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</si>
  <si>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</si>
  <si>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</si>
  <si>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</si>
  <si>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</si>
  <si>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</si>
  <si>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</si>
  <si>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</si>
  <si>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</si>
  <si>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</si>
  <si>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</si>
  <si>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</si>
  <si>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</si>
  <si>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</si>
  <si>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</si>
  <si>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</si>
  <si>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</si>
  <si>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</si>
  <si>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</si>
  <si>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</si>
  <si>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</si>
  <si>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</si>
  <si>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</si>
  <si>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</si>
  <si>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</si>
  <si>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</si>
  <si>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</si>
  <si>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</si>
  <si>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</si>
  <si>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</si>
  <si>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</si>
  <si>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</si>
  <si>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</si>
  <si>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</si>
  <si>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</si>
  <si>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</si>
  <si>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</si>
  <si>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</si>
  <si>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</si>
  <si>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</si>
  <si>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</si>
  <si>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</si>
  <si>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</si>
  <si>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</si>
  <si>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</si>
  <si>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</si>
  <si>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</si>
  <si>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</si>
  <si>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</si>
  <si>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</si>
  <si>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</si>
  <si>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</si>
  <si>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</si>
  <si>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</si>
  <si>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</si>
  <si>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</si>
  <si>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</si>
  <si>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</si>
  <si>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</si>
  <si>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</si>
  <si>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</si>
  <si>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</si>
  <si>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</si>
  <si>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</si>
  <si>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</si>
  <si>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</si>
  <si>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</si>
  <si>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</si>
  <si>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</si>
  <si>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</si>
  <si>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</si>
  <si>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</si>
  <si>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</si>
  <si>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</si>
  <si>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</si>
  <si>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</si>
  <si>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</si>
  <si>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</si>
  <si>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</si>
  <si>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</si>
  <si>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</si>
  <si>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</si>
  <si>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</si>
  <si>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</si>
  <si>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</si>
  <si>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</si>
  <si>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</si>
  <si>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</si>
  <si>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</si>
  <si>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</si>
  <si>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</si>
  <si>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</si>
  <si>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</si>
  <si>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</si>
  <si>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</si>
  <si>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</si>
  <si>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</si>
  <si>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</si>
  <si>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</si>
  <si>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</si>
  <si>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</si>
  <si>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</si>
  <si>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</si>
  <si>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</si>
  <si>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</si>
  <si>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</si>
  <si>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</si>
  <si>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</si>
  <si>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</si>
  <si>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</si>
  <si>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</si>
  <si>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</si>
  <si>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</si>
  <si>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</si>
  <si>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</si>
  <si>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</si>
  <si>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</si>
  <si>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</si>
  <si>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</si>
  <si>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</si>
  <si>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</si>
  <si>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</si>
  <si>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</si>
  <si>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</si>
  <si>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</si>
  <si>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</si>
  <si>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</si>
  <si>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</si>
  <si>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</si>
  <si>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</si>
  <si>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</si>
  <si>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</si>
  <si>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</si>
  <si>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</si>
  <si>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</si>
  <si>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</si>
  <si>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</si>
  <si>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</si>
  <si>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</si>
  <si>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</si>
  <si>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</si>
  <si>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</si>
  <si>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</si>
  <si>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</si>
  <si>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</si>
  <si>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</si>
  <si>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</si>
  <si>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</si>
  <si>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</si>
  <si>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</si>
  <si>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</si>
  <si>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</si>
  <si>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</si>
  <si>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</si>
  <si>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</si>
  <si>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</si>
  <si>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</si>
  <si>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</si>
  <si>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</si>
  <si>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</si>
  <si>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</si>
  <si>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</si>
  <si>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</si>
  <si>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</si>
  <si>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</si>
  <si>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</si>
  <si>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</si>
  <si>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</si>
  <si>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</si>
  <si>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</si>
  <si>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</si>
  <si>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</si>
  <si>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</si>
  <si>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</si>
  <si>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</si>
  <si>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</si>
  <si>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</si>
  <si>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</si>
  <si>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</si>
  <si>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</si>
  <si>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</si>
  <si>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</si>
  <si>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</si>
  <si>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</si>
  <si>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</si>
  <si>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</si>
  <si>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</si>
  <si>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</si>
  <si>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</si>
  <si>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</si>
  <si>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</si>
  <si>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</si>
  <si>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</si>
  <si>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</si>
  <si>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</si>
  <si>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</si>
  <si>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</si>
  <si>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</si>
  <si>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</si>
  <si>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</si>
  <si>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</si>
  <si>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</si>
  <si>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</si>
  <si>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</si>
  <si>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</si>
  <si>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</si>
  <si>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</si>
  <si>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</si>
  <si>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</si>
  <si>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</si>
  <si>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</si>
  <si>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</si>
  <si>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</si>
  <si>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</si>
  <si>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</si>
  <si>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</si>
  <si>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</si>
  <si>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</si>
  <si>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</si>
  <si>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</si>
  <si>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</si>
  <si>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</si>
  <si>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</si>
  <si>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</si>
  <si>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</si>
  <si>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</si>
  <si>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</si>
  <si>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</si>
  <si>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</si>
  <si>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</si>
  <si>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</si>
  <si>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</si>
  <si>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</si>
  <si>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</si>
  <si>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</si>
  <si>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</si>
  <si>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</si>
  <si>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</si>
  <si>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</si>
  <si>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</si>
  <si>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</si>
  <si>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</si>
  <si>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</si>
  <si>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</si>
  <si>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</si>
  <si>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</si>
  <si>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</si>
  <si>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</si>
  <si>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</si>
  <si>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</si>
  <si>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</si>
  <si>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</si>
  <si>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</si>
  <si>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</si>
  <si>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</si>
  <si>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</si>
  <si>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</si>
  <si>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</si>
  <si>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</si>
  <si>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</si>
  <si>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</si>
  <si>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</si>
  <si>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</si>
  <si>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</si>
  <si>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</si>
  <si>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</si>
  <si>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</si>
  <si>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</si>
  <si>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</si>
  <si>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</si>
  <si>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</si>
  <si>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</si>
  <si>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</si>
  <si>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</si>
  <si>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</si>
  <si>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</si>
  <si>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</si>
  <si>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</si>
  <si>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</si>
  <si>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</si>
  <si>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</si>
  <si>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</si>
  <si>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</si>
  <si>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</si>
  <si>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</si>
  <si>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</si>
  <si>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</si>
  <si>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</si>
  <si>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</si>
  <si>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</si>
  <si>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</si>
  <si>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</si>
  <si>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</si>
  <si>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</si>
  <si>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</si>
  <si>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</si>
  <si>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</si>
  <si>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</si>
  <si>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</si>
  <si>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</si>
  <si>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</si>
  <si>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</si>
  <si>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</si>
  <si>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</si>
  <si>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</si>
  <si>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</si>
  <si>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</si>
  <si>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</si>
  <si>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</si>
  <si>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</si>
  <si>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</si>
  <si>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</si>
  <si>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</si>
  <si>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</si>
  <si>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</si>
  <si>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</si>
  <si>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</si>
  <si>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</si>
  <si>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</si>
  <si>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</si>
  <si>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</si>
  <si>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</si>
  <si>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</si>
  <si>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</si>
  <si>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</si>
  <si>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</si>
  <si>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</si>
  <si>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</si>
  <si>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</si>
  <si>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</si>
  <si>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</si>
  <si>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</si>
  <si>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</si>
  <si>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</si>
  <si>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</si>
  <si>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</si>
  <si>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</si>
  <si>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</si>
  <si>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</si>
  <si>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</si>
  <si>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</si>
  <si>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</si>
  <si>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</si>
  <si>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</si>
  <si>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</si>
  <si>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</si>
  <si>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</si>
  <si>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</si>
  <si>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</si>
  <si>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</si>
  <si>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</si>
  <si>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</si>
  <si>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</si>
  <si>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</si>
  <si>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</si>
  <si>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</si>
  <si>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</si>
  <si>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</si>
  <si>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</si>
  <si>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</si>
  <si>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</si>
  <si>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</si>
  <si>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</si>
  <si>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</si>
  <si>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</si>
  <si>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</si>
  <si>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</si>
  <si>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</si>
  <si>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</si>
  <si>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</si>
  <si>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</si>
  <si>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</si>
  <si>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</si>
  <si>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</si>
  <si>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</si>
  <si>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</si>
  <si>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</si>
  <si>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</si>
  <si>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</si>
  <si>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</si>
  <si>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</si>
  <si>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</si>
  <si>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</si>
  <si>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</si>
  <si>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</si>
  <si>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</si>
  <si>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</si>
  <si>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</si>
  <si>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</si>
  <si>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</si>
  <si>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</si>
  <si>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</si>
  <si>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</si>
  <si>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</si>
  <si>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</si>
  <si>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</si>
  <si>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</si>
  <si>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</si>
  <si>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</si>
  <si>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</si>
  <si>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</si>
  <si>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</si>
  <si>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</si>
  <si>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</si>
  <si>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</si>
  <si>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</si>
  <si>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</si>
  <si>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</si>
  <si>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</si>
  <si>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</si>
  <si>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</si>
  <si>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</si>
  <si>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</si>
  <si>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</si>
  <si>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</si>
  <si>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</si>
  <si>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</si>
  <si>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</si>
  <si>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</si>
  <si>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</si>
  <si>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</si>
  <si>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</si>
  <si>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</si>
  <si>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</si>
  <si>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</si>
  <si>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</si>
  <si>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</si>
  <si>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</si>
  <si>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</si>
  <si>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</si>
  <si>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</si>
  <si>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</si>
  <si>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</si>
  <si>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</si>
  <si>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</si>
  <si>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</si>
  <si>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</si>
  <si>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</si>
  <si>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</si>
  <si>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</si>
  <si>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</si>
  <si>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</si>
  <si>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</si>
  <si>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</si>
  <si>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</si>
  <si>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</si>
  <si>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</si>
  <si>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</si>
  <si>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</si>
  <si>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</si>
  <si>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</si>
  <si>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</si>
  <si>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</si>
  <si>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</si>
  <si>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</si>
  <si>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</si>
  <si>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</si>
  <si>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</si>
  <si>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</si>
  <si>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</si>
  <si>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</si>
  <si>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</si>
  <si>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</si>
  <si>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</si>
  <si>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</si>
  <si>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</si>
  <si>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</si>
  <si>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</si>
  <si>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</si>
  <si>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</si>
  <si>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</si>
  <si>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</si>
  <si>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</si>
  <si>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</si>
  <si>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</si>
  <si>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</si>
  <si>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</si>
  <si>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</si>
  <si>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</si>
  <si>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</si>
  <si>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</si>
  <si>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</si>
  <si>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</si>
  <si>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</si>
  <si>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</si>
  <si>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</si>
  <si>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</si>
  <si>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</si>
  <si>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</si>
  <si>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</si>
  <si>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</si>
  <si>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</si>
  <si>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</si>
  <si>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</si>
  <si>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</si>
  <si>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</si>
  <si>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</si>
  <si>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</si>
  <si>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</si>
  <si>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</si>
  <si>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</si>
  <si>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</si>
  <si>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</si>
  <si>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</si>
  <si>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</si>
  <si>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</si>
  <si>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</si>
  <si>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</si>
  <si>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</si>
  <si>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</si>
  <si>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</si>
  <si>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</si>
  <si>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</si>
  <si>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</si>
  <si>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</si>
  <si>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</si>
  <si>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</si>
  <si>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</si>
  <si>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</si>
  <si>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</si>
  <si>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</si>
  <si>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</si>
  <si>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</si>
  <si>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</si>
  <si>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</si>
  <si>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</si>
  <si>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</si>
  <si>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</si>
  <si>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</si>
  <si>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</si>
  <si>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</si>
  <si>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</si>
  <si>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</si>
  <si>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</si>
  <si>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</si>
  <si>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</si>
  <si>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</si>
  <si>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</si>
  <si>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</si>
  <si>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</si>
  <si>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</si>
  <si>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</si>
  <si>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</si>
  <si>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</si>
  <si>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</si>
  <si>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</si>
  <si>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</si>
  <si>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</si>
  <si>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</si>
  <si>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</si>
  <si>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</si>
  <si>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</si>
  <si>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</si>
  <si>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</si>
  <si>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</si>
  <si>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</si>
  <si>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</si>
  <si>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</si>
  <si>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</si>
  <si>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</si>
  <si>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</si>
  <si>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</si>
  <si>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</si>
  <si>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</si>
  <si>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</si>
  <si>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</si>
  <si>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</si>
  <si>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</si>
  <si>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</si>
  <si>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</si>
  <si>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</si>
  <si>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</si>
  <si>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</si>
  <si>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</si>
  <si>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</si>
  <si>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</si>
  <si>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</si>
  <si>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</si>
  <si>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</si>
  <si>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</si>
  <si>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</si>
  <si>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</si>
  <si>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</si>
  <si>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</si>
  <si>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</si>
  <si>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</si>
  <si>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</si>
  <si>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</si>
  <si>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</si>
  <si>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</si>
  <si>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</si>
  <si>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</si>
  <si>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</si>
  <si>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</si>
  <si>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</si>
  <si>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</si>
  <si>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</si>
  <si>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</si>
  <si>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</si>
  <si>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</si>
  <si>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</si>
  <si>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</si>
  <si>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</si>
  <si>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</si>
  <si>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</si>
  <si>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</si>
  <si>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</si>
  <si>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</si>
  <si>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</si>
  <si>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</si>
  <si>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</si>
  <si>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</si>
  <si>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</si>
  <si>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</si>
  <si>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</si>
  <si>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</si>
  <si>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</si>
  <si>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</si>
  <si>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</si>
  <si>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</si>
  <si>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</si>
  <si>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</si>
  <si>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</si>
  <si>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</si>
  <si>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</si>
  <si>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</si>
  <si>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</si>
  <si>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</si>
  <si>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</si>
  <si>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</si>
  <si>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</si>
  <si>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</si>
  <si>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</si>
  <si>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</si>
  <si>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</si>
  <si>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</si>
  <si>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</si>
  <si>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</si>
  <si>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</si>
  <si>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</si>
  <si>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</si>
  <si>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</si>
  <si>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</si>
  <si>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</si>
  <si>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</si>
  <si>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</si>
  <si>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</si>
  <si>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</si>
  <si>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</si>
  <si>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</si>
  <si>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</si>
  <si>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</si>
  <si>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</si>
  <si>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</si>
  <si>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</si>
  <si>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</si>
  <si>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</si>
  <si>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</si>
  <si>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</si>
  <si>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</si>
  <si>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</si>
  <si>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</si>
  <si>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</si>
  <si>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</si>
  <si>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</si>
  <si>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</si>
  <si>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</si>
  <si>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</si>
  <si>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</si>
  <si>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</si>
  <si>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</si>
  <si>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</si>
  <si>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</si>
  <si>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</si>
  <si>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</si>
  <si>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</si>
  <si>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</si>
  <si>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</si>
  <si>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</si>
  <si>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</si>
  <si>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</si>
  <si>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</si>
  <si>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</si>
  <si>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</si>
  <si>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</si>
  <si>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</si>
  <si>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</si>
  <si>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</si>
  <si>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</si>
  <si>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</si>
  <si>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</si>
  <si>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</si>
  <si>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</si>
  <si>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</si>
  <si>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</si>
  <si>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</si>
  <si>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</si>
  <si>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</si>
  <si>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</si>
  <si>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</si>
  <si>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</si>
  <si>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</si>
  <si>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</si>
  <si>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</si>
  <si>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</si>
  <si>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</si>
  <si>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</si>
  <si>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</si>
  <si>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</si>
  <si>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</si>
  <si>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</si>
  <si>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</si>
  <si>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</si>
  <si>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</si>
  <si>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</si>
  <si>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</si>
  <si>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</si>
  <si>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</si>
  <si>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</si>
  <si>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</si>
  <si>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</si>
  <si>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</si>
  <si>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</si>
  <si>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</si>
  <si>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</si>
  <si>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</si>
  <si>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</si>
  <si>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</si>
  <si>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</si>
  <si>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</si>
  <si>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</si>
  <si>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</si>
  <si>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</si>
  <si>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</si>
  <si>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</si>
  <si>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</si>
  <si>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</si>
  <si>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</si>
  <si>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</si>
  <si>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</si>
  <si>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</si>
  <si>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</si>
  <si>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</si>
  <si>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</si>
  <si>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</si>
  <si>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</si>
  <si>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</si>
  <si>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</si>
  <si>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</si>
  <si>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</si>
  <si>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</si>
  <si>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</si>
  <si>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</si>
  <si>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</si>
  <si>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</si>
  <si>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</si>
  <si>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</si>
  <si>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</si>
  <si>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</si>
  <si>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</si>
  <si>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</si>
  <si>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</si>
  <si>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</si>
  <si>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</si>
  <si>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</si>
  <si>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</si>
  <si>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</si>
  <si>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</si>
  <si>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</si>
  <si>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</si>
  <si>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</si>
  <si>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</si>
  <si>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</si>
  <si>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</si>
  <si>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</si>
  <si>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</si>
  <si>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</si>
  <si>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</si>
  <si>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</si>
  <si>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</si>
  <si>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</si>
  <si>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</si>
  <si>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</si>
  <si>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</si>
  <si>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</si>
  <si>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</si>
  <si>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</si>
  <si>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</si>
  <si>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</si>
  <si>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</si>
  <si>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</si>
  <si>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</si>
  <si>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</si>
  <si>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</si>
  <si>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</si>
  <si>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</si>
  <si>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</si>
  <si>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</si>
  <si>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</si>
  <si>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</si>
  <si>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</si>
  <si>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</si>
  <si>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</si>
  <si>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</si>
  <si>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</si>
  <si>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</si>
  <si>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</si>
  <si>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</si>
  <si>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</si>
  <si>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</si>
  <si>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</si>
  <si>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</si>
  <si>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</si>
  <si>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</si>
  <si>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</si>
  <si>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</si>
  <si>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</si>
  <si>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</si>
  <si>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</si>
  <si>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</si>
  <si>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</si>
  <si>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</si>
  <si>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</si>
  <si>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</si>
  <si>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</si>
  <si>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</si>
  <si>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</si>
  <si>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</si>
  <si>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</si>
  <si>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</si>
  <si>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</si>
  <si>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</si>
  <si>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</si>
  <si>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</si>
  <si>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</si>
  <si>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</si>
  <si>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</si>
  <si>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</si>
  <si>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</si>
  <si>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</si>
  <si>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</si>
  <si>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</si>
  <si>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</si>
  <si>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</si>
  <si>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</si>
  <si>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</si>
  <si>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</si>
  <si>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</si>
  <si>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</si>
  <si>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</si>
  <si>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</si>
  <si>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</si>
  <si>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</si>
  <si>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</si>
  <si>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</si>
  <si>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</si>
  <si>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</si>
  <si>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</si>
  <si>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</si>
  <si>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</si>
  <si>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</si>
  <si>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</si>
  <si>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</si>
  <si>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</si>
  <si>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</si>
  <si>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</si>
  <si>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</si>
  <si>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</si>
  <si>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</si>
  <si>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</si>
  <si>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</si>
  <si>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</si>
  <si>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</si>
  <si>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</si>
  <si>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</si>
  <si>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</si>
  <si>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</si>
  <si>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</si>
  <si>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</si>
  <si>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</si>
  <si>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</si>
  <si>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</si>
  <si>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</si>
  <si>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</si>
  <si>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</si>
  <si>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</si>
  <si>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</si>
  <si>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</si>
  <si>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</si>
  <si>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</si>
  <si>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</si>
  <si>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</si>
  <si>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</si>
  <si>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</si>
  <si>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</si>
  <si>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</si>
  <si>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</si>
  <si>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</si>
  <si>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</si>
  <si>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</si>
  <si>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</si>
  <si>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</si>
  <si>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</si>
  <si>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</si>
  <si>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</si>
  <si>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</si>
  <si>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</si>
  <si>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</si>
  <si>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</si>
  <si>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</si>
  <si>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</si>
  <si>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</si>
  <si>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</si>
  <si>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</si>
  <si>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</si>
  <si>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</si>
  <si>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</si>
  <si>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</si>
  <si>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</si>
  <si>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</si>
  <si>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</si>
  <si>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</si>
  <si>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</si>
  <si>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</si>
  <si>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</si>
  <si>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</si>
  <si>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</si>
  <si>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</si>
  <si>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</si>
  <si>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</si>
  <si>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</si>
  <si>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</si>
  <si>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</si>
  <si>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</si>
  <si>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</si>
  <si>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</si>
  <si>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</si>
  <si>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</si>
  <si>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</si>
  <si>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</si>
  <si>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</si>
  <si>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</si>
  <si>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</si>
  <si>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</si>
  <si>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</si>
  <si>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</si>
  <si>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</si>
  <si>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</si>
  <si>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</si>
  <si>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</si>
  <si>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</si>
  <si>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</si>
  <si>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</si>
  <si>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</si>
  <si>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</si>
  <si>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</si>
  <si>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</si>
  <si>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</si>
  <si>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</si>
  <si>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</si>
  <si>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</si>
  <si>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</si>
  <si>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</si>
  <si>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</si>
  <si>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</si>
  <si>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</si>
  <si>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</si>
  <si>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</si>
  <si>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</si>
  <si>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</si>
  <si>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</si>
  <si>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</si>
  <si>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</si>
  <si>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</si>
  <si>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</si>
  <si>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</si>
  <si>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</si>
  <si>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</si>
  <si>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</si>
  <si>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</si>
  <si>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</si>
  <si>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</si>
  <si>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</si>
  <si>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</si>
  <si>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</si>
  <si>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</si>
  <si>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</si>
  <si>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</si>
  <si>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</si>
  <si>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</si>
  <si>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</si>
  <si>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</si>
  <si>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</si>
  <si>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</si>
  <si>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</si>
  <si>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</si>
  <si>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</si>
  <si>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</si>
  <si>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</si>
  <si>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</si>
  <si>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</si>
  <si>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</si>
  <si>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</si>
  <si>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</si>
  <si>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</si>
  <si>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</si>
  <si>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</si>
  <si>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</si>
  <si>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</si>
  <si>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</si>
  <si>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</si>
  <si>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</si>
  <si>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</si>
  <si>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</si>
  <si>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</si>
  <si>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</si>
  <si>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</si>
  <si>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</si>
  <si>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</si>
  <si>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</si>
  <si>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</si>
  <si>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</si>
  <si>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</si>
  <si>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</si>
  <si>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</si>
  <si>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</si>
  <si>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</si>
  <si>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</si>
  <si>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</si>
  <si>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</si>
  <si>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</si>
  <si>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</si>
  <si>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</si>
  <si>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</si>
  <si>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</si>
  <si>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</si>
  <si>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</si>
  <si>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</si>
  <si>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</si>
  <si>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</si>
  <si>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</si>
  <si>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</si>
  <si>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</si>
  <si>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</si>
  <si>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</si>
  <si>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</si>
  <si>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</si>
  <si>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</si>
  <si>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</si>
  <si>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</si>
  <si>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</si>
  <si>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</si>
  <si>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</si>
  <si>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</si>
  <si>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</si>
  <si>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</si>
  <si>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</si>
  <si>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</si>
  <si>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</si>
  <si>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</si>
  <si>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</si>
  <si>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</si>
  <si>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</si>
  <si>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</si>
  <si>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</si>
  <si>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</si>
  <si>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</si>
  <si>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</si>
  <si>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</si>
  <si>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</si>
  <si>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</si>
  <si>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</si>
  <si>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</si>
  <si>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</si>
  <si>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</si>
  <si>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</si>
  <si>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</si>
  <si>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</si>
  <si>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</si>
  <si>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</si>
  <si>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</si>
  <si>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</si>
  <si>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</si>
  <si>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</si>
  <si>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</si>
  <si>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</si>
  <si>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</si>
  <si>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</si>
  <si>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</si>
  <si>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</si>
  <si>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</si>
  <si>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</si>
  <si>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</si>
  <si>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</si>
  <si>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</si>
  <si>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</si>
  <si>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</si>
  <si>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</si>
  <si>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</si>
  <si>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</si>
  <si>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</si>
  <si>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</si>
  <si>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</si>
  <si>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</si>
  <si>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</si>
  <si>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</si>
  <si>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</si>
  <si>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</si>
  <si>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</si>
  <si>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</si>
  <si>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</si>
  <si>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</si>
  <si>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</si>
  <si>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</si>
  <si>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</si>
  <si>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</si>
  <si>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</si>
  <si>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</si>
  <si>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</si>
  <si>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</si>
  <si>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</si>
  <si>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</si>
  <si>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</si>
  <si>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</si>
  <si>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</si>
  <si>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</si>
  <si>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</si>
  <si>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</si>
  <si>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</si>
  <si>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</si>
  <si>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</si>
  <si>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</si>
  <si>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</si>
  <si>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</si>
  <si>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</si>
  <si>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</si>
  <si>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</si>
  <si>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</si>
  <si>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</si>
  <si>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</si>
  <si>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</si>
  <si>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</si>
  <si>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</si>
  <si>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</si>
  <si>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</si>
  <si>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</si>
  <si>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</si>
  <si>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</si>
  <si>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</si>
  <si>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</si>
  <si>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</si>
  <si>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</si>
  <si>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</si>
  <si>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</si>
  <si>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</si>
  <si>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</si>
  <si>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</si>
  <si>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</si>
  <si>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</si>
  <si>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</si>
  <si>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</si>
  <si>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</si>
  <si>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</si>
  <si>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</si>
  <si>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</si>
  <si>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</si>
  <si>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</si>
  <si>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</si>
  <si>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</si>
  <si>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</si>
  <si>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</si>
  <si>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</si>
  <si>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</si>
  <si>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</si>
  <si>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</si>
  <si>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</si>
  <si>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</si>
  <si>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</si>
  <si>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</si>
  <si>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</si>
  <si>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</si>
  <si>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</si>
  <si>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</si>
  <si>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</si>
  <si>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</si>
  <si>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</si>
  <si>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</si>
  <si>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</si>
  <si>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</si>
  <si>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</si>
  <si>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</si>
  <si>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</si>
  <si>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</si>
  <si>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</si>
  <si>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</si>
  <si>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</si>
  <si>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</si>
  <si>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</si>
  <si>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</si>
  <si>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</si>
  <si>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</si>
  <si>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</si>
  <si>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</si>
  <si>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</si>
  <si>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</si>
  <si>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</si>
  <si>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</si>
  <si>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</si>
  <si>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</si>
  <si>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</si>
  <si>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</si>
  <si>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</si>
  <si>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</si>
  <si>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</si>
  <si>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</si>
  <si>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</si>
  <si>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</si>
  <si>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</si>
  <si>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</si>
  <si>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</si>
  <si>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</si>
  <si>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</si>
  <si>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</si>
  <si>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</si>
  <si>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</si>
  <si>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</si>
  <si>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</si>
  <si>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</si>
  <si>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</si>
  <si>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</si>
  <si>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</si>
  <si>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</si>
  <si>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</si>
  <si>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</si>
  <si>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</si>
  <si>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</si>
  <si>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</si>
  <si>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</si>
  <si>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</si>
  <si>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</si>
  <si>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</si>
  <si>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</si>
  <si>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</si>
  <si>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</si>
  <si>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</si>
  <si>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</si>
  <si>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</si>
  <si>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</si>
  <si>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</si>
  <si>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</si>
  <si>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</si>
  <si>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</si>
  <si>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</si>
  <si>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</si>
  <si>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</si>
  <si>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</si>
  <si>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</si>
  <si>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</si>
  <si>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</si>
  <si>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</si>
  <si>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</si>
  <si>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</si>
  <si>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</si>
  <si>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</si>
  <si>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</si>
  <si>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</si>
  <si>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</si>
  <si>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</si>
  <si>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</si>
  <si>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</si>
  <si>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</si>
  <si>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</si>
  <si>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</si>
  <si>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</si>
  <si>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</si>
  <si>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</si>
  <si>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</si>
  <si>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</si>
  <si>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</si>
  <si>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</si>
  <si>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</si>
  <si>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</si>
  <si>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</si>
  <si>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</si>
  <si>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</si>
  <si>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</si>
  <si>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</si>
  <si>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</si>
  <si>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</si>
  <si>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</si>
  <si>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</si>
  <si>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</si>
  <si>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</si>
  <si>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</si>
  <si>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</si>
  <si>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</si>
  <si>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</si>
  <si>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</si>
  <si>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</si>
  <si>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</si>
  <si>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</si>
  <si>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</si>
  <si>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</si>
  <si>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</si>
  <si>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</si>
  <si>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</si>
  <si>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</si>
  <si>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</si>
  <si>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</si>
  <si>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</si>
  <si>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</si>
  <si>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</si>
  <si>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</si>
  <si>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</si>
  <si>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</si>
  <si>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</si>
  <si>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</si>
  <si>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</si>
  <si>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</si>
  <si>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</si>
  <si>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</si>
  <si>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</si>
  <si>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</si>
  <si>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</si>
  <si>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</si>
  <si>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</si>
  <si>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</si>
  <si>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</si>
  <si>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</si>
  <si>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</si>
  <si>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</si>
  <si>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</si>
  <si>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</si>
  <si>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</si>
  <si>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</si>
  <si>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</si>
  <si>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</si>
  <si>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</si>
  <si>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</si>
  <si>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</si>
  <si>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</si>
  <si>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</si>
  <si>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</si>
  <si>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</si>
  <si>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</si>
  <si>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</si>
  <si>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</si>
  <si>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</si>
  <si>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</si>
  <si>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</si>
  <si>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</si>
  <si>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</si>
  <si>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</si>
  <si>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</si>
  <si>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</si>
  <si>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</si>
  <si>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</si>
  <si>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</si>
  <si>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</si>
  <si>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</si>
  <si>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</si>
  <si>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</si>
  <si>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</si>
  <si>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</si>
  <si>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</si>
  <si>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</si>
  <si>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</si>
  <si>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</si>
  <si>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</si>
  <si>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</si>
  <si>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</si>
  <si>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</si>
  <si>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</si>
  <si>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</si>
  <si>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</si>
  <si>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</si>
  <si>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</si>
  <si>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</si>
  <si>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</si>
  <si>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</si>
  <si>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</si>
  <si>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</si>
  <si>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</si>
  <si>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</si>
  <si>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</si>
  <si>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</si>
  <si>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</si>
  <si>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</si>
  <si>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</si>
  <si>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</si>
  <si>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</si>
  <si>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</si>
  <si>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</si>
  <si>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</si>
  <si>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</si>
  <si>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</si>
  <si>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</si>
  <si>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</si>
  <si>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</si>
  <si>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</si>
  <si>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</si>
  <si>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</si>
  <si>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</si>
  <si>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</si>
  <si>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</si>
  <si>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</si>
  <si>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</si>
  <si>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</si>
  <si>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</si>
  <si>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</si>
  <si>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</si>
  <si>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</si>
  <si>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</si>
  <si>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</si>
  <si>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</si>
  <si>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</si>
  <si>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</si>
  <si>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</si>
  <si>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</si>
  <si>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</si>
  <si>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</si>
  <si>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</si>
  <si>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</si>
  <si>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</si>
  <si>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</si>
  <si>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</si>
  <si>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</si>
  <si>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</si>
  <si>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</si>
  <si>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</si>
  <si>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</si>
  <si>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</si>
  <si>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</si>
  <si>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</si>
  <si>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</si>
  <si>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</si>
  <si>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</si>
  <si>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</si>
  <si>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</si>
  <si>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</si>
  <si>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</si>
  <si>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</si>
  <si>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</si>
  <si>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</si>
  <si>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</si>
  <si>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</si>
  <si>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</si>
  <si>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</si>
  <si>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</si>
  <si>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</si>
  <si>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</si>
  <si>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</si>
  <si>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</si>
  <si>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</si>
  <si>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</si>
  <si>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</si>
  <si>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</si>
  <si>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</si>
  <si>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</si>
  <si>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</si>
  <si>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</si>
  <si>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</si>
  <si>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</si>
  <si>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</si>
  <si>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</si>
  <si>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</si>
  <si>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</si>
  <si>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</si>
  <si>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</si>
  <si>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</si>
  <si>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</si>
  <si>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</si>
  <si>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</si>
  <si>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</si>
  <si>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</si>
  <si>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</si>
  <si>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</si>
  <si>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</si>
  <si>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</si>
  <si>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</si>
  <si>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</si>
  <si>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</si>
  <si>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</si>
  <si>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</si>
  <si>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</si>
  <si>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</si>
  <si>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</si>
  <si>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</si>
  <si>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</si>
  <si>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</si>
  <si>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</si>
  <si>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</si>
  <si>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</si>
  <si>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</si>
  <si>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</si>
  <si>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</si>
  <si>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</si>
  <si>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</si>
  <si>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</si>
  <si>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</si>
  <si>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</si>
  <si>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</si>
  <si>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</si>
  <si>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</si>
  <si>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</si>
  <si>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</si>
  <si>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</si>
  <si>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</si>
  <si>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</si>
  <si>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</si>
  <si>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</si>
  <si>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</si>
  <si>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</si>
  <si>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</si>
  <si>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</si>
  <si>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</si>
  <si>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</si>
  <si>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</si>
  <si>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</si>
  <si>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</si>
  <si>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</si>
  <si>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</si>
  <si>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</si>
  <si>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</si>
  <si>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</si>
  <si>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</si>
  <si>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</si>
  <si>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</si>
  <si>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</si>
  <si>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</si>
  <si>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</si>
  <si>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</si>
  <si>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</si>
  <si>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</si>
  <si>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</si>
  <si>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</si>
  <si>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</si>
  <si>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</si>
  <si>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</si>
  <si>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</si>
  <si>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</si>
  <si>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</si>
  <si>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</si>
  <si>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</si>
  <si>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</si>
  <si>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</si>
  <si>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</si>
  <si>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</si>
  <si>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</si>
  <si>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</si>
  <si>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</si>
  <si>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</si>
  <si>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</si>
  <si>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</si>
  <si>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</si>
  <si>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</si>
  <si>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</si>
  <si>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</si>
  <si>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</si>
  <si>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</si>
  <si>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</si>
  <si>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</si>
  <si>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</si>
  <si>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</si>
  <si>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</si>
  <si>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</si>
  <si>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</si>
  <si>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</si>
  <si>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</si>
  <si>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</si>
  <si>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</si>
  <si>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</si>
  <si>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</si>
  <si>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</si>
  <si>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</si>
  <si>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</si>
  <si>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</si>
  <si>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</si>
  <si>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</si>
  <si>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</si>
  <si>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</si>
  <si>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</si>
  <si>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</si>
  <si>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</si>
  <si>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</si>
  <si>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</si>
  <si>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</si>
  <si>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</si>
  <si>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</si>
  <si>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</si>
  <si>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</si>
  <si>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</si>
  <si>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</si>
  <si>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</si>
  <si>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</si>
  <si>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</si>
  <si>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</si>
  <si>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</si>
  <si>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</si>
  <si>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</si>
  <si>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</si>
  <si>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</si>
  <si>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</si>
  <si>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</si>
  <si>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</si>
  <si>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</si>
  <si>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</si>
  <si>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</si>
  <si>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</si>
  <si>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</si>
  <si>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</si>
  <si>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</si>
  <si>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</si>
  <si>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</si>
  <si>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</si>
  <si>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</si>
  <si>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</si>
  <si>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</si>
  <si>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</si>
  <si>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</si>
  <si>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</si>
  <si>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</si>
  <si>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</si>
  <si>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</si>
  <si>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</si>
  <si>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</si>
  <si>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</si>
  <si>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</si>
  <si>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</si>
  <si>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</si>
  <si>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</si>
  <si>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</si>
  <si>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</si>
  <si>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</si>
  <si>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</si>
  <si>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</si>
  <si>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</si>
  <si>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</si>
  <si>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</si>
  <si>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</si>
  <si>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</si>
  <si>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</si>
  <si>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</si>
  <si>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</si>
  <si>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</si>
  <si>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</si>
  <si>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</si>
  <si>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</si>
  <si>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</si>
  <si>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</si>
  <si>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</si>
  <si>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</si>
  <si>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</si>
  <si>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</si>
  <si>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</si>
  <si>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</si>
  <si>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</si>
  <si>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</si>
  <si>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</si>
  <si>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</si>
  <si>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</si>
  <si>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</si>
  <si>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</si>
  <si>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</si>
  <si>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</si>
  <si>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</si>
  <si>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</si>
  <si>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</si>
  <si>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</si>
  <si>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</si>
  <si>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</si>
  <si>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</si>
  <si>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</si>
  <si>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</si>
  <si>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</si>
  <si>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</si>
  <si>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</si>
  <si>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</si>
  <si>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</si>
  <si>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</si>
  <si>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</si>
  <si>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</si>
  <si>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</si>
  <si>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</si>
  <si>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</si>
  <si>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</si>
  <si>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</si>
  <si>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</si>
  <si>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</si>
  <si>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</si>
  <si>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</si>
  <si>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</si>
  <si>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</si>
  <si>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</si>
  <si>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</si>
  <si>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</si>
  <si>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</si>
  <si>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</si>
  <si>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</si>
  <si>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</si>
  <si>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</si>
  <si>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</si>
  <si>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</si>
  <si>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</si>
  <si>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</si>
  <si>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</si>
  <si>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</si>
  <si>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</si>
  <si>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</si>
  <si>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</si>
  <si>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</si>
  <si>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</si>
  <si>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</si>
  <si>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</si>
  <si>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</si>
  <si>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</si>
  <si>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</si>
  <si>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</si>
  <si>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</si>
  <si>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</si>
  <si>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</si>
  <si>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</si>
  <si>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</si>
  <si>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</si>
  <si>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</si>
  <si>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</si>
  <si>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</si>
  <si>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</si>
  <si>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</si>
  <si>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</si>
  <si>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</si>
  <si>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</si>
  <si>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</si>
  <si>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</si>
  <si>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</si>
  <si>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</si>
  <si>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</si>
  <si>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</si>
  <si>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</si>
  <si>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</si>
  <si>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</si>
  <si>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</si>
  <si>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</si>
  <si>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</si>
  <si>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</si>
  <si>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</si>
  <si>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</si>
  <si>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</si>
  <si>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</si>
  <si>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</si>
  <si>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</si>
  <si>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</si>
  <si>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</si>
  <si>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</si>
  <si>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</si>
  <si>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</si>
  <si>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</si>
  <si>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</si>
  <si>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</si>
  <si>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</si>
  <si>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</si>
  <si>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</si>
  <si>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</si>
  <si>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</si>
  <si>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</si>
  <si>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</si>
  <si>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</si>
  <si>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</si>
  <si>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</si>
  <si>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</si>
  <si>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</si>
  <si>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</si>
  <si>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</si>
  <si>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</si>
  <si>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</si>
  <si>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</si>
  <si>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</si>
  <si>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</si>
  <si>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</si>
  <si>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</si>
  <si>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</si>
  <si>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</si>
  <si>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</si>
  <si>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</si>
  <si>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</si>
  <si>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</si>
  <si>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</si>
  <si>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</si>
  <si>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</si>
  <si>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</si>
  <si>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</si>
  <si>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</si>
  <si>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</si>
  <si>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</si>
  <si>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</si>
  <si>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</si>
  <si>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</si>
  <si>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</si>
  <si>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</si>
  <si>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</si>
  <si>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</si>
  <si>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</si>
  <si>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</si>
  <si>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</si>
  <si>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</si>
  <si>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</si>
  <si>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</si>
  <si>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</si>
  <si>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</si>
  <si>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</si>
  <si>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</si>
  <si>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</si>
  <si>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</si>
  <si>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</si>
  <si>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</si>
  <si>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</si>
  <si>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</si>
  <si>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</si>
  <si>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</si>
  <si>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</si>
  <si>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</si>
  <si>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</si>
  <si>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</si>
  <si>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</si>
  <si>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</si>
  <si>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</si>
  <si>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</si>
  <si>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</si>
  <si>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</si>
  <si>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</si>
  <si>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</si>
  <si>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</si>
  <si>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</si>
  <si>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</si>
  <si>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</si>
  <si>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</si>
  <si>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</si>
  <si>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</si>
  <si>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</si>
  <si>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</si>
  <si>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</si>
  <si>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</si>
  <si>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</si>
  <si>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</si>
  <si>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</si>
  <si>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</si>
  <si>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</si>
  <si>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</si>
  <si>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</si>
  <si>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</si>
  <si>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</si>
  <si>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</si>
  <si>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</si>
  <si>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</si>
  <si>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</si>
  <si>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</si>
  <si>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</si>
  <si>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</si>
  <si>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</si>
  <si>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</si>
  <si>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</si>
  <si>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</si>
  <si>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</si>
  <si>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</si>
  <si>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</si>
  <si>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</si>
  <si>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</si>
  <si>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</si>
  <si>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</si>
  <si>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</si>
  <si>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</si>
  <si>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</si>
  <si>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</si>
  <si>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</si>
  <si>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</si>
  <si>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</si>
  <si>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</si>
  <si>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</si>
  <si>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</si>
  <si>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</si>
  <si>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</si>
  <si>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</si>
  <si>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</si>
  <si>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</si>
  <si>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</si>
  <si>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</si>
  <si>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</si>
  <si>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</si>
  <si>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</si>
  <si>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</si>
  <si>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</si>
  <si>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</si>
  <si>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</si>
  <si>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</si>
  <si>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</si>
  <si>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</si>
  <si>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</si>
  <si>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</si>
  <si>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</si>
  <si>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</si>
  <si>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</si>
  <si>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</si>
  <si>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</si>
  <si>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</si>
  <si>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</si>
  <si>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</si>
  <si>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</si>
  <si>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</si>
  <si>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</si>
  <si>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</si>
  <si>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</si>
  <si>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</si>
  <si>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</si>
  <si>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</si>
  <si>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</si>
  <si>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</si>
  <si>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</si>
  <si>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</si>
  <si>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</si>
  <si>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</si>
  <si>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</si>
  <si>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</si>
  <si>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</si>
  <si>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</si>
  <si>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</si>
  <si>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</si>
  <si>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</si>
  <si>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</si>
  <si>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</si>
  <si>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</si>
  <si>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</si>
  <si>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</si>
  <si>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</si>
  <si>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</si>
  <si>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</si>
  <si>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</si>
  <si>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</si>
  <si>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</si>
  <si>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</si>
  <si>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</si>
  <si>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</si>
  <si>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</si>
  <si>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</si>
  <si>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</si>
  <si>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</si>
  <si>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</si>
  <si>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</si>
  <si>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</si>
  <si>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</si>
  <si>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</si>
  <si>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</si>
  <si>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</si>
  <si>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</si>
  <si>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</si>
  <si>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</si>
  <si>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</si>
  <si>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</si>
  <si>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</si>
  <si>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</si>
  <si>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</si>
  <si>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</si>
  <si>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</si>
  <si>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</si>
  <si>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</si>
  <si>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</si>
  <si>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</si>
  <si>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</si>
  <si>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</si>
  <si>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</si>
  <si>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</si>
  <si>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</si>
  <si>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</si>
  <si>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</si>
  <si>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</si>
  <si>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</si>
  <si>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</si>
  <si>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</si>
  <si>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</si>
  <si>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</si>
  <si>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</si>
  <si>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</si>
  <si>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</si>
  <si>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</si>
  <si>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</si>
  <si>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</si>
  <si>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</si>
  <si>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</si>
  <si>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</si>
  <si>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</si>
  <si>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</si>
  <si>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</si>
  <si>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</si>
  <si>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</si>
  <si>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</si>
  <si>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</si>
  <si>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</si>
  <si>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</si>
  <si>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</si>
  <si>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</si>
  <si>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</si>
  <si>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</si>
  <si>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</si>
  <si>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</si>
  <si>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</si>
  <si>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</si>
  <si>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</si>
  <si>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</si>
  <si>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</si>
  <si>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</si>
  <si>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</si>
  <si>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</si>
  <si>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</si>
  <si>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</si>
  <si>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</si>
  <si>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</si>
  <si>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</si>
  <si>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</si>
  <si>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</si>
  <si>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</si>
  <si>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</si>
  <si>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</si>
  <si>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</si>
  <si>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</si>
  <si>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</si>
  <si>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</si>
  <si>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</si>
  <si>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</si>
  <si>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</si>
  <si>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</si>
  <si>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</si>
  <si>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</si>
  <si>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</si>
  <si>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</si>
  <si>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</si>
  <si>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</si>
  <si>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</si>
  <si>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</si>
  <si>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</si>
  <si>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</si>
  <si>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</si>
  <si>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</si>
  <si>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</si>
  <si>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</si>
  <si>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</si>
  <si>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</si>
  <si>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</si>
  <si>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</si>
  <si>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</si>
  <si>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</si>
  <si>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</si>
  <si>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</si>
  <si>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</si>
  <si>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</si>
  <si>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</si>
  <si>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</si>
  <si>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</si>
  <si>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</si>
  <si>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</si>
  <si>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</si>
  <si>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</si>
  <si>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</si>
  <si>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</si>
  <si>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</si>
  <si>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</si>
  <si>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</si>
  <si>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</si>
  <si>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</si>
  <si>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</si>
  <si>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</si>
  <si>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</si>
  <si>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</si>
  <si>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</si>
  <si>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</si>
  <si>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</si>
  <si>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</si>
  <si>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</si>
  <si>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</si>
  <si>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</si>
  <si>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</si>
  <si>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</si>
  <si>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</si>
  <si>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</si>
  <si>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</si>
  <si>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</si>
  <si>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</si>
  <si>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</si>
  <si>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</si>
  <si>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</si>
  <si>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</si>
  <si>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</si>
  <si>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</si>
  <si>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</si>
  <si>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</si>
  <si>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</si>
  <si>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</si>
  <si>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</si>
  <si>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</si>
  <si>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</si>
  <si>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</si>
  <si>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</si>
  <si>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</si>
  <si>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</si>
  <si>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</si>
  <si>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</si>
  <si>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</si>
  <si>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</si>
  <si>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</si>
  <si>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</si>
  <si>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</si>
  <si>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</si>
  <si>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</si>
  <si>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</si>
  <si>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</si>
  <si>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</si>
  <si>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</si>
  <si>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</si>
  <si>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</si>
  <si>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</si>
  <si>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</si>
  <si>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</si>
  <si>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</si>
  <si>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</si>
  <si>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</si>
  <si>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</si>
  <si>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</si>
  <si>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</si>
  <si>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</si>
  <si>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</si>
  <si>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</si>
  <si>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</si>
  <si>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</si>
  <si>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</si>
  <si>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</si>
  <si>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</si>
  <si>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</si>
  <si>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</si>
  <si>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</si>
  <si>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</si>
  <si>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</si>
  <si>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</si>
  <si>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</si>
  <si>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</si>
  <si>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</si>
  <si>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</si>
  <si>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</si>
  <si>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</si>
  <si>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</si>
  <si>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</si>
  <si>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</si>
  <si>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</si>
  <si>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</si>
  <si>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</si>
  <si>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</si>
  <si>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</si>
  <si>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</si>
  <si>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</si>
  <si>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</si>
  <si>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</si>
  <si>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</si>
  <si>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</si>
  <si>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</si>
  <si>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</si>
  <si>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</si>
  <si>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</si>
  <si>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</si>
  <si>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</si>
  <si>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</si>
  <si>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</si>
  <si>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</si>
  <si>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</si>
  <si>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</si>
  <si>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</si>
  <si>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</si>
  <si>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</si>
  <si>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</si>
  <si>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</si>
  <si>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</si>
  <si>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</si>
  <si>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</si>
  <si>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</si>
  <si>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</si>
  <si>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</si>
  <si>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</si>
  <si>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</si>
  <si>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</si>
  <si>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</si>
  <si>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</si>
  <si>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</si>
  <si>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</si>
  <si>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</si>
  <si>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</si>
  <si>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</si>
  <si>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</si>
  <si>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</si>
  <si>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</si>
  <si>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</si>
  <si>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</si>
  <si>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</si>
  <si>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</si>
  <si>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</si>
  <si>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</si>
  <si>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</si>
  <si>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</si>
  <si>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</si>
  <si>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</si>
  <si>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</si>
  <si>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</si>
  <si>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</si>
  <si>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</si>
  <si>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</si>
  <si>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</si>
  <si>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</si>
  <si>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</si>
  <si>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</si>
  <si>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</si>
  <si>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</si>
  <si>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</si>
  <si>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</si>
  <si>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</si>
  <si>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</si>
  <si>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</si>
  <si>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</si>
  <si>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</si>
  <si>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</si>
  <si>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</si>
  <si>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</si>
  <si>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</si>
  <si>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</si>
  <si>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</si>
  <si>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</si>
  <si>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</si>
  <si>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</si>
  <si>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</si>
  <si>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</si>
  <si>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</si>
  <si>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</si>
  <si>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</si>
  <si>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</si>
  <si>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</si>
  <si>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</si>
  <si>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</si>
  <si>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</si>
  <si>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</si>
  <si>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</si>
  <si>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</si>
  <si>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</si>
  <si>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</si>
  <si>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</si>
  <si>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</si>
  <si>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</si>
  <si>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</si>
  <si>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</si>
  <si>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</si>
  <si>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</si>
  <si>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</si>
  <si>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</si>
  <si>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</si>
  <si>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</si>
  <si>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</si>
  <si>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</si>
  <si>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</si>
  <si>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</si>
  <si>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</si>
  <si>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</si>
  <si>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</si>
  <si>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</si>
  <si>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</si>
  <si>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</si>
  <si>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</si>
  <si>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</si>
  <si>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</si>
  <si>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</si>
  <si>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</si>
  <si>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</si>
  <si>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</si>
  <si>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</si>
  <si>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</si>
  <si>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</si>
  <si>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</si>
  <si>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</si>
  <si>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</si>
  <si>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</si>
  <si>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</si>
  <si>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</si>
  <si>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</si>
  <si>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</si>
  <si>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</si>
  <si>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</si>
  <si>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</si>
  <si>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</si>
  <si>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</si>
  <si>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</si>
  <si>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</si>
  <si>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</si>
  <si>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</si>
  <si>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</si>
  <si>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</si>
  <si>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</si>
  <si>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</si>
  <si>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</si>
  <si>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</si>
  <si>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</si>
  <si>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</si>
  <si>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</si>
  <si>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</si>
  <si>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</si>
  <si>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</si>
  <si>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</si>
  <si>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</si>
  <si>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</si>
  <si>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</si>
  <si>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</si>
  <si>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</si>
  <si>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</si>
  <si>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</si>
  <si>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</si>
  <si>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</si>
  <si>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</si>
  <si>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</si>
  <si>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</si>
  <si>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</si>
  <si>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</si>
  <si>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</si>
  <si>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</si>
  <si>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</si>
  <si>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</si>
  <si>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</si>
  <si>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</si>
  <si>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</si>
  <si>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</si>
  <si>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</si>
  <si>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</si>
  <si>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</si>
  <si>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</si>
  <si>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</si>
  <si>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</si>
  <si>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</si>
  <si>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</si>
  <si>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</si>
  <si>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</si>
  <si>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</si>
  <si>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</si>
  <si>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</si>
  <si>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</si>
  <si>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</si>
  <si>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</si>
  <si>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</si>
  <si>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</si>
  <si>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</si>
  <si>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</si>
  <si>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</si>
  <si>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</si>
  <si>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</si>
  <si>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</si>
  <si>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</si>
  <si>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</si>
  <si>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</si>
  <si>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</si>
  <si>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</si>
  <si>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</si>
  <si>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</si>
  <si>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</si>
  <si>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</si>
  <si>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</si>
  <si>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</si>
  <si>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</si>
  <si>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</si>
  <si>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</si>
  <si>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</si>
  <si>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</si>
  <si>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</si>
  <si>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</si>
  <si>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</si>
  <si>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</si>
  <si>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</si>
  <si>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</si>
  <si>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</si>
  <si>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</si>
  <si>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</si>
  <si>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</si>
  <si>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</si>
  <si>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</si>
  <si>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</si>
  <si>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</si>
  <si>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</si>
  <si>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</si>
  <si>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</si>
  <si>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</si>
  <si>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</si>
  <si>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</si>
  <si>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</si>
  <si>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</si>
  <si>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</si>
  <si>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</si>
  <si>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</si>
  <si>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</si>
  <si>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</si>
  <si>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</si>
  <si>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</si>
  <si>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</si>
  <si>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</si>
  <si>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</si>
  <si>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</si>
  <si>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</si>
  <si>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</si>
  <si>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</si>
  <si>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</si>
  <si>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</si>
  <si>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</si>
  <si>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</si>
  <si>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</si>
  <si>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</si>
  <si>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</si>
  <si>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</si>
  <si>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</si>
  <si>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</si>
  <si>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</si>
  <si>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</si>
  <si>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</si>
  <si>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</si>
  <si>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</si>
  <si>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</si>
  <si>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</si>
  <si>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</si>
  <si>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</si>
  <si>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</si>
  <si>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</si>
  <si>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</si>
  <si>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</si>
  <si>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</si>
  <si>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</si>
  <si>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</si>
  <si>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</si>
  <si>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</si>
  <si>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</si>
  <si>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</si>
  <si>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</si>
  <si>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</si>
  <si>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</si>
  <si>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</si>
  <si>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</si>
  <si>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</si>
  <si>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</si>
  <si>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</si>
  <si>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</si>
  <si>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</si>
  <si>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</si>
  <si>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</si>
  <si>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</si>
  <si>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</si>
  <si>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</si>
  <si>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</si>
  <si>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</si>
  <si>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</si>
  <si>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</si>
  <si>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</si>
  <si>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</si>
  <si>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</si>
  <si>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</si>
  <si>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</si>
  <si>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</si>
  <si>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</si>
  <si>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</si>
  <si>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</si>
  <si>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</si>
  <si>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</si>
  <si>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</si>
  <si>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</si>
  <si>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</si>
  <si>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</si>
  <si>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</si>
  <si>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</si>
  <si>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</si>
  <si>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</si>
  <si>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</si>
  <si>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</si>
  <si>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</si>
  <si>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</si>
  <si>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</si>
  <si>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</si>
  <si>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</si>
  <si>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</si>
  <si>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</si>
  <si>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</si>
  <si>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</si>
  <si>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</si>
  <si>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</si>
  <si>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</si>
  <si>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</si>
  <si>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</si>
  <si>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</si>
  <si>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</si>
  <si>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</si>
  <si>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</si>
  <si>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</si>
  <si>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</si>
  <si>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</si>
  <si>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</si>
  <si>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</si>
  <si>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</si>
  <si>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</si>
  <si>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</si>
  <si>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</si>
  <si>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</si>
  <si>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</si>
  <si>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</si>
  <si>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</si>
  <si>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</si>
  <si>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</si>
  <si>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</si>
  <si>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</si>
  <si>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</si>
  <si>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</si>
  <si>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</si>
  <si>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</si>
  <si>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</si>
  <si>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</si>
  <si>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</si>
  <si>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</si>
  <si>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</si>
  <si>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</si>
  <si>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</si>
  <si>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</si>
  <si>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</si>
  <si>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</si>
  <si>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</si>
  <si>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</si>
  <si>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</si>
  <si>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</si>
  <si>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</si>
  <si>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</si>
  <si>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</si>
  <si>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</si>
  <si>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</si>
  <si>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</si>
  <si>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</si>
  <si>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</si>
  <si>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</si>
  <si>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</si>
  <si>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</si>
  <si>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</si>
  <si>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</si>
  <si>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</si>
  <si>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</si>
  <si>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</si>
  <si>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</si>
  <si>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</si>
  <si>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</si>
  <si>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</si>
  <si>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</si>
  <si>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</si>
  <si>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</si>
  <si>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</si>
  <si>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</si>
  <si>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</si>
  <si>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</si>
  <si>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</si>
  <si>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</si>
  <si>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</si>
  <si>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</si>
  <si>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</si>
  <si>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</si>
  <si>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</si>
  <si>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</si>
  <si>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</si>
  <si>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</si>
  <si>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</si>
  <si>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</si>
  <si>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</si>
  <si>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</si>
  <si>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</si>
  <si>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</si>
  <si>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</si>
  <si>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</si>
  <si>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</si>
  <si>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</si>
  <si>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</si>
  <si>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</si>
  <si>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</si>
  <si>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</si>
  <si>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</si>
  <si>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</si>
  <si>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</si>
  <si>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</si>
  <si>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</si>
  <si>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</si>
  <si>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</si>
  <si>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</si>
  <si>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</si>
  <si>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</si>
  <si>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</si>
  <si>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</si>
  <si>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</si>
  <si>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</si>
  <si>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</si>
  <si>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</si>
  <si>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</si>
  <si>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</si>
  <si>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</si>
  <si>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</si>
  <si>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</si>
  <si>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</si>
  <si>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</si>
  <si>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</si>
  <si>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</si>
  <si>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</si>
  <si>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</si>
  <si>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</si>
  <si>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</si>
  <si>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</si>
  <si>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</si>
  <si>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</si>
  <si>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</si>
  <si>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</si>
  <si>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</si>
  <si>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</si>
  <si>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</si>
  <si>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</si>
  <si>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</si>
  <si>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</si>
  <si>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</si>
  <si>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</si>
  <si>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</si>
  <si>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</si>
  <si>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</si>
  <si>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</si>
  <si>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</si>
  <si>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</si>
  <si>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</si>
  <si>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</si>
  <si>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</si>
  <si>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</si>
  <si>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</si>
  <si>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</si>
  <si>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</si>
  <si>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</si>
  <si>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</si>
  <si>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</si>
  <si>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</si>
  <si>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</si>
  <si>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</si>
  <si>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</si>
  <si>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</si>
  <si>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</si>
  <si>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</si>
  <si>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</si>
  <si>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</si>
  <si>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</si>
  <si>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</si>
  <si>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</si>
  <si>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</si>
  <si>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</si>
  <si>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</si>
  <si>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</si>
  <si>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</si>
  <si>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</si>
  <si>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</si>
  <si>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</si>
  <si>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</si>
  <si>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</si>
  <si>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</si>
  <si>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</si>
  <si>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</si>
  <si>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</si>
  <si>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</si>
  <si>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</si>
  <si>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</si>
  <si>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</si>
  <si>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</si>
  <si>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</si>
  <si>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</si>
  <si>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</si>
  <si>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</si>
  <si>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</si>
  <si>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</si>
  <si>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</si>
  <si>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</si>
  <si>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</si>
  <si>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</si>
  <si>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</si>
  <si>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</si>
  <si>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</si>
  <si>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</si>
  <si>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</si>
  <si>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</si>
  <si>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</si>
  <si>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</si>
  <si>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</si>
  <si>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</si>
  <si>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</si>
  <si>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</si>
  <si>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</si>
  <si>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</si>
  <si>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</si>
  <si>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</si>
  <si>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</si>
  <si>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</si>
  <si>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</si>
  <si>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</si>
  <si>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</si>
  <si>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</si>
  <si>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</si>
  <si>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</si>
  <si>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</si>
  <si>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</si>
  <si>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</si>
  <si>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</si>
  <si>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</si>
  <si>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</si>
  <si>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</si>
  <si>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</si>
  <si>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</si>
  <si>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</si>
  <si>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</si>
  <si>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</si>
  <si>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</si>
  <si>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</si>
  <si>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</si>
  <si>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</si>
  <si>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</si>
  <si>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</si>
  <si>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</si>
  <si>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</si>
  <si>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</si>
  <si>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</si>
  <si>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</si>
  <si>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</si>
  <si>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</si>
  <si>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</si>
  <si>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</si>
  <si>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</si>
  <si>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</si>
  <si>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</si>
  <si>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</si>
  <si>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</si>
  <si>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</si>
  <si>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</si>
  <si>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</si>
  <si>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</si>
  <si>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</si>
  <si>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</si>
  <si>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</si>
  <si>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</si>
  <si>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</si>
  <si>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</si>
  <si>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</si>
  <si>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</si>
  <si>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</si>
  <si>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</si>
  <si>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</si>
  <si>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</si>
  <si>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</si>
  <si>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</si>
  <si>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</si>
  <si>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</si>
  <si>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</si>
  <si>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</si>
  <si>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</si>
  <si>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</si>
  <si>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</si>
  <si>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</si>
  <si>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</si>
  <si>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</si>
  <si>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</si>
  <si>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</si>
  <si>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</si>
  <si>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</si>
  <si>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</si>
  <si>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</si>
  <si>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</si>
  <si>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</si>
  <si>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</si>
  <si>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</si>
  <si>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</si>
  <si>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</si>
  <si>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</si>
  <si>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</si>
  <si>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</si>
  <si>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</si>
  <si>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</si>
  <si>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</si>
  <si>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</si>
  <si>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</si>
  <si>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</si>
  <si>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</si>
  <si>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</si>
  <si>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</si>
  <si>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</si>
  <si>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</si>
  <si>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</si>
  <si>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</si>
  <si>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</si>
  <si>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</si>
  <si>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</si>
  <si>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</si>
  <si>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</si>
  <si>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</si>
  <si>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</si>
  <si>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</si>
  <si>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</si>
  <si>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</si>
  <si>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</si>
  <si>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</si>
  <si>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</si>
  <si>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</si>
  <si>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</si>
  <si>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</si>
  <si>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</si>
  <si>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</si>
  <si>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</si>
  <si>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</si>
  <si>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</si>
  <si>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</si>
  <si>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</si>
  <si>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</si>
  <si>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</si>
  <si>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</si>
  <si>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</si>
  <si>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</si>
  <si>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</si>
  <si>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</si>
  <si>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</si>
  <si>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</si>
  <si>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</si>
  <si>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</si>
  <si>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</si>
  <si>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</si>
  <si>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</si>
  <si>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</si>
  <si>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</si>
  <si>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</si>
  <si>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</si>
  <si>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</si>
  <si>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</si>
  <si>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</si>
  <si>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</si>
  <si>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</si>
  <si>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</si>
  <si>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</si>
  <si>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</si>
  <si>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</si>
  <si>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</si>
  <si>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</si>
  <si>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</si>
  <si>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</si>
  <si>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</si>
  <si>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</si>
  <si>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</si>
  <si>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</si>
  <si>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</si>
  <si>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</si>
  <si>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</si>
  <si>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</si>
  <si>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</si>
  <si>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</si>
  <si>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</si>
  <si>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</si>
  <si>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</si>
  <si>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</si>
  <si>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</si>
  <si>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</si>
  <si>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</si>
  <si>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</si>
  <si>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</si>
  <si>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</si>
  <si>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</si>
  <si>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</si>
  <si>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</si>
  <si>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</si>
  <si>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</si>
  <si>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</si>
  <si>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</si>
  <si>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</si>
  <si>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</si>
  <si>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</si>
  <si>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</si>
  <si>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</si>
  <si>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</si>
  <si>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</si>
  <si>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</si>
  <si>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</si>
  <si>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</si>
  <si>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</si>
  <si>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</si>
  <si>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</si>
  <si>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</si>
  <si>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</si>
  <si>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</si>
  <si>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</si>
  <si>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</si>
  <si>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</si>
  <si>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</si>
  <si>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</si>
  <si>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</si>
  <si>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</si>
  <si>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</si>
  <si>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</si>
  <si>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</si>
  <si>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</si>
  <si>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</si>
  <si>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</si>
  <si>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</si>
  <si>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</si>
  <si>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</si>
  <si>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</si>
  <si>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</si>
  <si>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</si>
  <si>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</si>
  <si>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</si>
  <si>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</si>
  <si>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</si>
  <si>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</si>
  <si>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</si>
  <si>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</si>
  <si>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</si>
  <si>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</si>
  <si>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</si>
  <si>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</si>
  <si>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</si>
  <si>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</si>
  <si>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</si>
  <si>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</si>
  <si>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</si>
  <si>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</si>
  <si>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</si>
  <si>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</si>
  <si>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</si>
  <si>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</si>
  <si>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</si>
  <si>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</si>
  <si>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</si>
  <si>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</si>
  <si>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</si>
  <si>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</si>
  <si>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</si>
  <si>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</si>
  <si>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</si>
  <si>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</si>
  <si>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</si>
  <si>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</si>
  <si>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</si>
  <si>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</si>
  <si>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</si>
  <si>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</si>
  <si>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</si>
  <si>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</si>
  <si>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</si>
  <si>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</si>
  <si>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</si>
  <si>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</si>
  <si>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</si>
  <si>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</si>
  <si>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</si>
  <si>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</si>
  <si>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</si>
  <si>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</si>
  <si>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</si>
  <si>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</si>
  <si>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</si>
  <si>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</si>
  <si>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</si>
  <si>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</si>
  <si>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</si>
  <si>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</si>
  <si>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</si>
  <si>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</si>
  <si>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</si>
  <si>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</si>
  <si>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</si>
  <si>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</si>
  <si>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</si>
  <si>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</si>
  <si>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</si>
  <si>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</si>
  <si>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</si>
  <si>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</si>
  <si>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</si>
  <si>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</si>
  <si>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</si>
  <si>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</si>
  <si>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</si>
  <si>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</si>
  <si>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</si>
  <si>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</si>
  <si>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</si>
  <si>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</si>
  <si>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</si>
  <si>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</si>
  <si>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</si>
  <si>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</si>
  <si>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</si>
  <si>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</si>
  <si>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</si>
  <si>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</si>
  <si>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</si>
  <si>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</si>
  <si>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</si>
  <si>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</si>
  <si>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</si>
  <si>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</si>
  <si>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</si>
  <si>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</si>
  <si>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</si>
  <si>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</si>
  <si>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</si>
  <si>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</si>
  <si>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</si>
  <si>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</si>
  <si>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</si>
  <si>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</si>
  <si>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</si>
  <si>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</si>
  <si>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</si>
  <si>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</si>
  <si>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</si>
  <si>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</si>
  <si>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</si>
  <si>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</si>
  <si>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</si>
  <si>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</si>
  <si>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</si>
  <si>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</si>
  <si>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</si>
  <si>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</si>
  <si>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</si>
  <si>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</si>
  <si>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</si>
  <si>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</si>
  <si>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</si>
  <si>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</si>
  <si>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</si>
  <si>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</si>
  <si>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</si>
  <si>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</si>
  <si>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</si>
  <si>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</si>
  <si>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</si>
  <si>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</si>
  <si>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</si>
  <si>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</si>
  <si>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</si>
  <si>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</si>
  <si>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</si>
  <si>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</si>
  <si>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</si>
  <si>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</si>
  <si>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</si>
  <si>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</si>
  <si>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</si>
  <si>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</si>
  <si>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</si>
  <si>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</si>
  <si>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</si>
  <si>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</si>
  <si>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</si>
  <si>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</si>
  <si>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</si>
  <si>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</si>
  <si>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</si>
  <si>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</si>
  <si>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</si>
  <si>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</si>
  <si>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</si>
  <si>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</si>
  <si>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</si>
  <si>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</si>
  <si>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</si>
  <si>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</si>
  <si>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</si>
  <si>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</si>
  <si>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</si>
  <si>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</si>
  <si>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</si>
  <si>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</si>
  <si>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</si>
  <si>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</si>
  <si>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</si>
  <si>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</si>
  <si>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</si>
  <si>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</si>
  <si>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</si>
  <si>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</si>
  <si>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</si>
  <si>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</si>
  <si>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</si>
  <si>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</si>
  <si>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</si>
  <si>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</si>
  <si>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</si>
  <si>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</si>
  <si>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</si>
  <si>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</si>
  <si>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</si>
  <si>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</si>
  <si>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</si>
  <si>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</si>
  <si>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</si>
  <si>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</si>
  <si>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</si>
  <si>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</si>
  <si>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</si>
  <si>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</si>
  <si>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</si>
  <si>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</si>
  <si>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</si>
  <si>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</si>
  <si>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</si>
  <si>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</si>
  <si>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</si>
  <si>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</si>
  <si>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</si>
  <si>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</si>
  <si>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</si>
  <si>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</si>
  <si>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</si>
  <si>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</si>
  <si>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</si>
  <si>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</si>
  <si>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</si>
  <si>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</si>
  <si>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</si>
  <si>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</si>
  <si>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</si>
  <si>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</si>
  <si>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</si>
  <si>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</si>
  <si>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</si>
  <si>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</si>
  <si>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</si>
  <si>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</si>
  <si>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</si>
  <si>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</si>
  <si>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</si>
  <si>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</si>
  <si>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</si>
  <si>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</si>
  <si>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</si>
  <si>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</si>
  <si>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</si>
  <si>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</si>
  <si>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</si>
  <si>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</si>
  <si>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</si>
  <si>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</si>
  <si>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</si>
  <si>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</si>
  <si>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</si>
  <si>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</si>
  <si>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</si>
  <si>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</si>
  <si>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</si>
  <si>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</si>
  <si>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</si>
  <si>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</si>
  <si>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</si>
  <si>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</si>
  <si>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</si>
  <si>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</si>
  <si>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</si>
  <si>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</si>
  <si>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</si>
  <si>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</si>
  <si>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</si>
  <si>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</si>
  <si>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</si>
  <si>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</si>
  <si>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</si>
  <si>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</si>
  <si>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</si>
  <si>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</si>
  <si>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</si>
  <si>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</si>
  <si>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</si>
  <si>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</si>
  <si>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</si>
  <si>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</si>
  <si>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</si>
  <si>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</si>
  <si>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</si>
  <si>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</si>
  <si>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</si>
  <si>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</si>
  <si>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</si>
  <si>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</si>
  <si>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</si>
  <si>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</si>
  <si>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</si>
  <si>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</si>
  <si>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</si>
  <si>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</si>
  <si>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</si>
  <si>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</si>
  <si>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</si>
  <si>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</si>
  <si>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</si>
  <si>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</si>
  <si>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</si>
  <si>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</si>
  <si>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</si>
  <si>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</si>
  <si>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</si>
  <si>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</si>
  <si>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</si>
  <si>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</si>
  <si>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</si>
  <si>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</si>
  <si>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</si>
  <si>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</si>
  <si>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</si>
  <si>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</si>
  <si>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</si>
  <si>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</si>
  <si>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</si>
  <si>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</si>
  <si>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</si>
  <si>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</si>
  <si>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</si>
  <si>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</si>
  <si>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</si>
  <si>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</si>
  <si>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</si>
  <si>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</si>
  <si>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</si>
  <si>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</si>
  <si>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</si>
  <si>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</si>
  <si>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</si>
  <si>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</si>
  <si>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</si>
  <si>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</si>
  <si>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</si>
  <si>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</si>
  <si>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</si>
  <si>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</si>
  <si>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</si>
  <si>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</si>
  <si>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</si>
  <si>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</si>
  <si>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</si>
  <si>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</si>
  <si>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</si>
  <si>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</si>
  <si>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</si>
  <si>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</si>
  <si>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</si>
  <si>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</si>
  <si>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</si>
  <si>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</si>
  <si>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</si>
  <si>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</si>
  <si>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</si>
  <si>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</si>
  <si>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</si>
  <si>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</si>
  <si>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</si>
  <si>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</si>
  <si>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</si>
  <si>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</si>
  <si>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</si>
  <si>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</si>
  <si>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</si>
  <si>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</si>
  <si>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</si>
  <si>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</si>
  <si>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</si>
  <si>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</si>
  <si>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</si>
  <si>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</si>
  <si>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</si>
  <si>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</si>
  <si>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</si>
  <si>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</si>
  <si>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</si>
  <si>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</si>
  <si>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</si>
  <si>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</si>
  <si>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</si>
  <si>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</si>
  <si>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</si>
  <si>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</si>
  <si>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</si>
  <si>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</si>
  <si>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</si>
  <si>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</si>
  <si>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</si>
  <si>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</si>
  <si>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</si>
  <si>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</si>
  <si>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</si>
  <si>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</si>
  <si>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</si>
  <si>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</si>
  <si>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</si>
  <si>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</si>
  <si>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</si>
  <si>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</si>
  <si>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</si>
  <si>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</si>
  <si>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</si>
  <si>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</si>
  <si>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</si>
  <si>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</si>
  <si>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</si>
  <si>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</si>
  <si>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</si>
  <si>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</si>
  <si>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</si>
  <si>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</si>
  <si>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</si>
  <si>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</si>
  <si>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</si>
  <si>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</si>
  <si>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</si>
  <si>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</si>
  <si>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</si>
  <si>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</si>
  <si>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</si>
  <si>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</si>
  <si>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</si>
  <si>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</si>
  <si>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</si>
  <si>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</si>
  <si>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</si>
  <si>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</si>
  <si>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</si>
  <si>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</si>
  <si>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</si>
  <si>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</si>
  <si>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</si>
  <si>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</si>
  <si>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</si>
  <si>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</si>
  <si>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</si>
  <si>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</si>
  <si>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</si>
  <si>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</si>
  <si>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</si>
  <si>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</si>
  <si>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</si>
  <si>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</si>
  <si>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</si>
  <si>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</si>
  <si>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</si>
  <si>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</si>
  <si>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</si>
  <si>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</si>
  <si>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</si>
  <si>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</si>
  <si>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</si>
  <si>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</si>
  <si>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</si>
  <si>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</si>
  <si>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</si>
  <si>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</si>
  <si>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</si>
  <si>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</si>
  <si>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</si>
  <si>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</si>
  <si>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</si>
  <si>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</si>
  <si>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</si>
  <si>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</si>
  <si>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</si>
  <si>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</si>
  <si>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</si>
  <si>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</si>
  <si>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</si>
  <si>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</si>
  <si>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</si>
  <si>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</si>
  <si>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</si>
  <si>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</si>
  <si>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</si>
  <si>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</si>
  <si>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</si>
  <si>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</si>
  <si>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</si>
  <si>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</si>
  <si>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</si>
  <si>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</si>
  <si>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</si>
  <si>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</si>
  <si>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</si>
  <si>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</si>
  <si>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</si>
  <si>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</si>
  <si>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</si>
  <si>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</si>
  <si>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</si>
  <si>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</si>
  <si>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</si>
  <si>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</si>
  <si>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</si>
  <si>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</si>
  <si>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</si>
  <si>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</si>
  <si>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</si>
  <si>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</si>
  <si>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</si>
  <si>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</si>
  <si>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</si>
  <si>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</si>
  <si>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</si>
  <si>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</si>
  <si>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</si>
  <si>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</si>
  <si>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</si>
  <si>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</si>
  <si>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</si>
  <si>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</si>
  <si>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</si>
  <si>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</si>
  <si>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</si>
  <si>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</si>
  <si>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</si>
  <si>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</si>
  <si>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</si>
  <si>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</si>
  <si>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</si>
  <si>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</si>
  <si>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</si>
  <si>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</si>
  <si>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</si>
  <si>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</si>
  <si>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</si>
  <si>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</si>
  <si>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</si>
  <si>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</si>
  <si>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</si>
  <si>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</si>
  <si>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</si>
  <si>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</si>
  <si>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</si>
  <si>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</si>
  <si>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</si>
  <si>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</si>
  <si>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</si>
  <si>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</si>
  <si>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</si>
  <si>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</si>
  <si>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</si>
  <si>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</si>
  <si>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</si>
  <si>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</si>
  <si>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</si>
  <si>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</si>
  <si>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</si>
  <si>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</si>
  <si>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</si>
  <si>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</si>
  <si>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</si>
  <si>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</si>
  <si>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</si>
  <si>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</si>
  <si>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</si>
  <si>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</si>
  <si>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</si>
  <si>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</si>
  <si>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</si>
  <si>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</si>
  <si>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</si>
  <si>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</si>
  <si>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</si>
  <si>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</si>
  <si>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</si>
  <si>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</si>
  <si>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</si>
  <si>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</si>
  <si>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</si>
  <si>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</si>
  <si>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</si>
  <si>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</si>
  <si>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</si>
  <si>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</si>
  <si>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</si>
  <si>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</si>
  <si>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</si>
  <si>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</si>
  <si>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</si>
  <si>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</si>
  <si>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</si>
  <si>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</si>
  <si>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</si>
  <si>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</si>
  <si>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</si>
  <si>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</si>
  <si>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</si>
  <si>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</si>
  <si>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</si>
  <si>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</si>
  <si>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</si>
  <si>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</si>
  <si>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</si>
  <si>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</si>
  <si>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</si>
  <si>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</si>
  <si>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</si>
  <si>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</si>
  <si>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</si>
  <si>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</si>
  <si>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</si>
  <si>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</si>
  <si>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</si>
  <si>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</si>
  <si>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</si>
  <si>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</si>
  <si>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</si>
  <si>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</si>
  <si>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</si>
  <si>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</si>
  <si>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</si>
  <si>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</si>
  <si>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</si>
  <si>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</si>
  <si>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</si>
  <si>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</si>
  <si>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</si>
  <si>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</si>
  <si>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</si>
  <si>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</si>
  <si>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</si>
  <si>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</si>
  <si>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</si>
  <si>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</si>
  <si>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</si>
  <si>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</si>
  <si>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</si>
  <si>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</si>
  <si>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</si>
  <si>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</si>
  <si>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</si>
  <si>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</si>
  <si>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</si>
  <si>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</si>
  <si>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</si>
  <si>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</si>
  <si>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</si>
  <si>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</si>
  <si>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</si>
  <si>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</si>
  <si>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</si>
  <si>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</si>
  <si>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</si>
  <si>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</si>
  <si>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</si>
  <si>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</si>
  <si>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</si>
  <si>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</si>
  <si>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</si>
  <si>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</si>
  <si>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</si>
  <si>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</si>
  <si>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</si>
  <si>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</si>
  <si>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</si>
  <si>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</si>
  <si>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</si>
  <si>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</si>
  <si>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</si>
  <si>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</si>
  <si>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</si>
  <si>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</si>
  <si>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</si>
  <si>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</si>
  <si>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</si>
  <si>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</si>
  <si>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</si>
  <si>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</si>
  <si>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</si>
  <si>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</si>
  <si>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</si>
  <si>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</si>
  <si>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</si>
  <si>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</si>
  <si>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</si>
  <si>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</si>
  <si>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</si>
  <si>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</si>
  <si>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</si>
  <si>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</si>
  <si>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</si>
  <si>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</si>
  <si>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</si>
  <si>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</si>
  <si>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</si>
  <si>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</si>
  <si>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</si>
  <si>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</si>
  <si>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</si>
  <si>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</si>
  <si>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</si>
  <si>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</si>
  <si>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</si>
  <si>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</si>
  <si>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</si>
  <si>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</si>
  <si>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</si>
  <si>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</si>
  <si>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</si>
  <si>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</si>
  <si>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</si>
  <si>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</si>
  <si>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</si>
  <si>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</si>
  <si>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</si>
  <si>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</si>
  <si>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</si>
  <si>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</si>
  <si>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</si>
  <si>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</si>
  <si>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</si>
  <si>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</si>
  <si>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</si>
  <si>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</si>
  <si>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</si>
  <si>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</si>
  <si>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</si>
  <si>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</si>
  <si>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</si>
  <si>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</si>
  <si>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</si>
  <si>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</si>
  <si>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</si>
  <si>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</si>
  <si>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</si>
  <si>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</si>
  <si>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</si>
  <si>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</si>
  <si>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</si>
  <si>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</si>
  <si>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</si>
  <si>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</si>
  <si>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</si>
  <si>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</si>
  <si>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</si>
  <si>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</si>
  <si>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</si>
  <si>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</si>
  <si>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</si>
  <si>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</si>
  <si>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</si>
  <si>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</si>
  <si>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</si>
  <si>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</si>
  <si>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</si>
  <si>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</si>
  <si>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</si>
  <si>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</si>
  <si>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</si>
  <si>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</si>
  <si>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</si>
  <si>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</si>
  <si>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</si>
  <si>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</si>
  <si>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</si>
  <si>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</si>
  <si>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</si>
  <si>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</si>
  <si>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</si>
  <si>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</si>
  <si>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</si>
  <si>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</si>
  <si>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</si>
  <si>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</si>
  <si>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</si>
  <si>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</si>
  <si>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</si>
  <si>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</si>
  <si>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</si>
  <si>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</si>
  <si>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</si>
  <si>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</si>
  <si>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</si>
  <si>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</si>
  <si>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</si>
  <si>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</si>
  <si>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</si>
  <si>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</si>
  <si>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</si>
  <si>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</si>
  <si>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</si>
  <si>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</si>
  <si>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</si>
  <si>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</si>
  <si>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</si>
  <si>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</si>
  <si>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</si>
  <si>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</si>
  <si>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</si>
  <si>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</si>
  <si>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</si>
  <si>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</si>
  <si>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</si>
  <si>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</si>
  <si>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</si>
  <si>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</si>
  <si>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</si>
  <si>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</si>
  <si>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</si>
  <si>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</si>
  <si>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</si>
  <si>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</si>
  <si>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</si>
  <si>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</si>
  <si>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</si>
  <si>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</si>
  <si>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</si>
  <si>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</si>
  <si>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</si>
  <si>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</si>
  <si>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</si>
  <si>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</si>
  <si>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</si>
  <si>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</si>
  <si>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</si>
  <si>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</si>
  <si>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</si>
  <si>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</si>
  <si>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</si>
  <si>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</si>
  <si>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</si>
  <si>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</si>
  <si>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</si>
  <si>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</si>
  <si>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</si>
  <si>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</si>
  <si>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</si>
  <si>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</si>
  <si>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</si>
  <si>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</si>
  <si>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</si>
  <si>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</si>
  <si>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</si>
  <si>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</si>
  <si>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</si>
  <si>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</si>
  <si>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</si>
  <si>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</si>
  <si>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</si>
  <si>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</si>
  <si>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</si>
  <si>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</si>
  <si>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</si>
  <si>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</si>
  <si>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</si>
  <si>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</si>
  <si>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</si>
  <si>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</si>
  <si>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</si>
  <si>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</si>
  <si>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</si>
  <si>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</si>
  <si>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</si>
  <si>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</si>
  <si>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</si>
  <si>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</si>
  <si>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</si>
  <si>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</si>
  <si>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</si>
  <si>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</si>
  <si>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</si>
  <si>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</si>
  <si>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</si>
  <si>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</si>
  <si>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</si>
  <si>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</si>
  <si>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</si>
  <si>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</si>
  <si>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</si>
  <si>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</si>
  <si>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</si>
  <si>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</si>
  <si>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</si>
  <si>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</si>
  <si>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</si>
  <si>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</si>
  <si>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</si>
  <si>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</si>
  <si>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</si>
  <si>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</si>
  <si>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</si>
  <si>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</si>
  <si>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</si>
  <si>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</si>
  <si>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</si>
  <si>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</si>
  <si>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</si>
  <si>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</si>
  <si>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</si>
  <si>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</si>
  <si>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</si>
  <si>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</si>
  <si>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</si>
  <si>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</si>
  <si>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</si>
  <si>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</si>
  <si>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</si>
  <si>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</si>
  <si>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</si>
  <si>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</si>
  <si>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</si>
  <si>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</si>
  <si>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</si>
  <si>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</si>
  <si>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</si>
  <si>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</si>
  <si>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</si>
  <si>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</si>
  <si>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</si>
  <si>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</si>
  <si>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</si>
  <si>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</si>
  <si>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</si>
  <si>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</si>
  <si>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</si>
  <si>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</si>
  <si>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</si>
  <si>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</si>
  <si>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</si>
  <si>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</si>
  <si>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</si>
  <si>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</si>
  <si>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</si>
  <si>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</si>
  <si>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</si>
  <si>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</si>
  <si>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</si>
  <si>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</si>
  <si>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</si>
  <si>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</si>
  <si>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</si>
  <si>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</si>
  <si>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</si>
  <si>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</si>
  <si>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</si>
  <si>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</si>
  <si>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</si>
  <si>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</si>
  <si>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</si>
  <si>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</si>
  <si>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</si>
  <si>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</si>
  <si>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</si>
  <si>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</si>
  <si>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</si>
  <si>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</si>
  <si>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</si>
  <si>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</si>
  <si>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</si>
  <si>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</si>
  <si>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</si>
  <si>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</si>
  <si>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</si>
  <si>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</si>
  <si>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</si>
  <si>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</si>
  <si>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</si>
  <si>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</si>
  <si>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</si>
  <si>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</si>
  <si>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</si>
  <si>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</si>
  <si>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</si>
  <si>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</si>
  <si>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</si>
  <si>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</si>
  <si>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</si>
  <si>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</si>
  <si>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</si>
  <si>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</si>
  <si>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</si>
  <si>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</si>
  <si>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</si>
  <si>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</si>
  <si>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</si>
  <si>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</si>
  <si>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</si>
  <si>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</si>
  <si>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</si>
  <si>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</si>
  <si>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</si>
  <si>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</si>
  <si>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</si>
  <si>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</si>
  <si>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</si>
  <si>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</si>
  <si>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</si>
  <si>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</si>
  <si>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</si>
  <si>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</si>
  <si>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</si>
  <si>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</si>
  <si>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</si>
  <si>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</si>
  <si>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</si>
  <si>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</si>
  <si>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</si>
  <si>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</si>
  <si>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</si>
  <si>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</si>
  <si>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</si>
  <si>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</si>
  <si>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</si>
  <si>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</si>
  <si>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</si>
  <si>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</si>
  <si>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</si>
  <si>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</si>
  <si>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</si>
  <si>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</si>
  <si>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</si>
  <si>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</si>
  <si>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</si>
  <si>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</si>
  <si>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</si>
  <si>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</si>
  <si>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</si>
  <si>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</si>
  <si>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</si>
  <si>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</si>
  <si>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</si>
  <si>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</si>
  <si>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</si>
  <si>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</si>
  <si>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</si>
  <si>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</si>
  <si>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</si>
  <si>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</si>
  <si>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</si>
  <si>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</si>
  <si>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</si>
  <si>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</si>
  <si>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</si>
  <si>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</si>
  <si>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</si>
  <si>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</si>
  <si>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</si>
  <si>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</si>
  <si>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</si>
  <si>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</si>
  <si>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</si>
  <si>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</si>
  <si>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</si>
  <si>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</si>
  <si>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</si>
  <si>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</si>
  <si>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</si>
  <si>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</si>
  <si>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</si>
  <si>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</si>
  <si>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</si>
  <si>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</si>
  <si>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</si>
  <si>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</si>
  <si>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</si>
  <si>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</si>
  <si>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</si>
  <si>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</si>
  <si>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</si>
  <si>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</si>
  <si>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</si>
  <si>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</si>
  <si>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</si>
  <si>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</si>
  <si>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</si>
  <si>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</si>
  <si>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</si>
  <si>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</si>
  <si>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</si>
  <si>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</si>
  <si>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</si>
  <si>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</si>
  <si>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</si>
  <si>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</si>
  <si>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</si>
  <si>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</si>
  <si>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</si>
  <si>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</si>
  <si>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</si>
  <si>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</si>
  <si>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</si>
  <si>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</si>
  <si>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</si>
  <si>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</si>
  <si>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</si>
  <si>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</si>
  <si>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</si>
  <si>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</si>
  <si>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</si>
  <si>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</si>
  <si>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</si>
  <si>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</si>
  <si>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</si>
  <si>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</si>
  <si>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</si>
  <si>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</si>
  <si>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</si>
  <si>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</si>
  <si>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</si>
  <si>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</si>
  <si>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</si>
  <si>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</si>
  <si>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</si>
  <si>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</si>
  <si>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</si>
  <si>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</si>
  <si>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</si>
  <si>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</si>
  <si>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</si>
  <si>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</si>
  <si>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</si>
  <si>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</si>
  <si>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</si>
  <si>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</si>
  <si>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</si>
  <si>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</si>
  <si>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</si>
  <si>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</si>
  <si>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</si>
  <si>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</si>
  <si>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</si>
  <si>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</si>
  <si>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</si>
  <si>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</si>
  <si>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</si>
  <si>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</si>
  <si>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</si>
  <si>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</si>
  <si>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</si>
  <si>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</si>
  <si>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</si>
  <si>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</si>
  <si>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</si>
  <si>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</si>
  <si>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</si>
  <si>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</si>
  <si>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</si>
  <si>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</si>
  <si>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</si>
  <si>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</si>
  <si>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</si>
  <si>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</si>
  <si>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</si>
  <si>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</si>
  <si>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</si>
  <si>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</si>
  <si>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</si>
  <si>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</si>
  <si>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</si>
  <si>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</si>
  <si>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</si>
  <si>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</si>
  <si>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</si>
  <si>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</si>
  <si>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</si>
  <si>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</si>
  <si>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</si>
  <si>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</si>
  <si>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</si>
  <si>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</si>
  <si>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</si>
  <si>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</si>
  <si>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</si>
  <si>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</si>
  <si>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</si>
  <si>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</si>
  <si>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</si>
  <si>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</si>
  <si>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</si>
  <si>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</si>
  <si>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</si>
  <si>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</si>
  <si>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</si>
  <si>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</si>
  <si>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</si>
  <si>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</si>
  <si>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</si>
  <si>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</si>
  <si>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</si>
  <si>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</si>
  <si>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</si>
  <si>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</si>
  <si>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</si>
  <si>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</si>
  <si>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</si>
  <si>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</si>
  <si>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</si>
  <si>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</si>
  <si>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</si>
  <si>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</si>
  <si>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</si>
  <si>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</si>
  <si>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</si>
  <si>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</si>
  <si>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</si>
  <si>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</si>
  <si>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</si>
  <si>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</si>
  <si>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</si>
  <si>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</si>
  <si>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</si>
  <si>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</si>
  <si>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</si>
  <si>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</si>
  <si>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</si>
  <si>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</si>
  <si>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</si>
  <si>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</si>
  <si>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</si>
  <si>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</si>
  <si>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</si>
  <si>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</si>
  <si>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</si>
  <si>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</si>
  <si>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</si>
  <si>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</si>
  <si>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</si>
  <si>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</si>
  <si>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</si>
  <si>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</si>
  <si>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</si>
  <si>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</si>
  <si>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</si>
  <si>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</si>
  <si>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</si>
  <si>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</si>
  <si>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</si>
  <si>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</si>
  <si>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</si>
  <si>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</si>
  <si>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</si>
  <si>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</si>
  <si>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</si>
  <si>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</si>
  <si>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</si>
  <si>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</si>
  <si>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</si>
  <si>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</si>
  <si>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</si>
  <si>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</si>
  <si>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</si>
  <si>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</si>
  <si>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</si>
  <si>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</si>
  <si>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</si>
  <si>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</si>
  <si>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</si>
  <si>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</si>
  <si>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</si>
  <si>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</si>
  <si>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</si>
  <si>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</si>
  <si>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</si>
  <si>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</si>
  <si>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</si>
  <si>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</si>
  <si>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</si>
  <si>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</si>
  <si>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</si>
  <si>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</si>
  <si>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</si>
  <si>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</si>
  <si>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</si>
  <si>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</si>
  <si>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</si>
  <si>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</si>
  <si>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</si>
  <si>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</si>
  <si>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</si>
  <si>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</si>
  <si>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</si>
  <si>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</si>
  <si>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</si>
  <si>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</si>
  <si>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</si>
  <si>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</si>
  <si>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</si>
  <si>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</si>
  <si>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</si>
  <si>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</si>
  <si>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</si>
  <si>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</si>
  <si>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</si>
  <si>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</si>
  <si>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</si>
  <si>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</si>
  <si>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</si>
  <si>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</si>
  <si>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</si>
  <si>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</si>
  <si>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</si>
  <si>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</si>
  <si>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</si>
  <si>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</si>
  <si>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</si>
  <si>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</si>
  <si>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</si>
  <si>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</si>
  <si>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</si>
  <si>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</si>
  <si>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</si>
  <si>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</si>
  <si>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</si>
  <si>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</si>
  <si>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</si>
  <si>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</si>
  <si>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</si>
  <si>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</si>
  <si>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</si>
  <si>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</si>
  <si>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</si>
  <si>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</si>
  <si>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</si>
  <si>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</si>
  <si>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</si>
  <si>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</si>
  <si>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</si>
  <si>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</si>
  <si>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</si>
  <si>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</si>
  <si>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</si>
  <si>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</si>
  <si>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</si>
  <si>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</si>
  <si>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</si>
  <si>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</si>
  <si>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</si>
  <si>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</si>
  <si>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</si>
  <si>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</si>
  <si>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</si>
  <si>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</si>
  <si>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</si>
  <si>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</si>
  <si>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</si>
  <si>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</si>
  <si>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</si>
  <si>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</si>
  <si>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</si>
  <si>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</si>
  <si>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</si>
  <si>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</si>
  <si>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</si>
  <si>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</si>
  <si>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</si>
  <si>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</si>
  <si>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</si>
  <si>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</si>
  <si>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</si>
  <si>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</si>
  <si>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</si>
  <si>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</si>
  <si>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</si>
  <si>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</si>
  <si>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</si>
  <si>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</si>
  <si>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</si>
  <si>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</si>
  <si>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</si>
  <si>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</si>
  <si>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</si>
  <si>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</si>
  <si>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</si>
  <si>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</si>
  <si>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</si>
  <si>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</si>
  <si>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</si>
  <si>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</si>
  <si>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</si>
  <si>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</si>
  <si>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</si>
  <si>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</si>
  <si>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</si>
  <si>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</si>
  <si>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</si>
  <si>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</si>
  <si>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</si>
  <si>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</si>
  <si>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</si>
  <si>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</si>
  <si>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</si>
  <si>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</si>
  <si>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</si>
  <si>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</si>
  <si>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</si>
  <si>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</si>
  <si>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</si>
  <si>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</si>
  <si>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</si>
  <si>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</si>
  <si>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</si>
  <si>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</si>
  <si>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</si>
  <si>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</si>
  <si>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</si>
  <si>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</si>
  <si>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</si>
  <si>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</si>
  <si>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</si>
  <si>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</si>
  <si>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</si>
  <si>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</si>
  <si>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</si>
  <si>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</si>
  <si>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</si>
  <si>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</si>
  <si>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</si>
  <si>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</si>
  <si>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</si>
  <si>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</si>
  <si>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</si>
  <si>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</si>
  <si>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</si>
  <si>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</si>
  <si>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</si>
  <si>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</si>
  <si>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</si>
  <si>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</si>
  <si>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</si>
  <si>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</si>
  <si>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</si>
  <si>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</si>
  <si>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</si>
  <si>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</si>
  <si>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</si>
  <si>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</si>
  <si>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</si>
  <si>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</si>
  <si>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</si>
  <si>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</si>
  <si>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</si>
  <si>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</si>
  <si>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</si>
  <si>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</si>
  <si>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</si>
  <si>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</si>
  <si>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</si>
  <si>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</si>
  <si>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</si>
  <si>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</si>
  <si>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</si>
  <si>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</si>
  <si>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</si>
  <si>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</si>
  <si>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</si>
  <si>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</si>
  <si>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</si>
  <si>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</si>
  <si>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</si>
  <si>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</si>
  <si>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</si>
  <si>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</si>
  <si>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</si>
  <si>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</si>
  <si>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</si>
  <si>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</si>
  <si>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</si>
  <si>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</si>
  <si>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</si>
  <si>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</si>
  <si>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</si>
  <si>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</si>
  <si>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</si>
  <si>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</si>
  <si>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</si>
  <si>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</si>
  <si>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</si>
  <si>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</si>
  <si>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</si>
  <si>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</si>
  <si>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</si>
  <si>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</si>
  <si>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</si>
  <si>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</si>
  <si>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</si>
  <si>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</si>
  <si>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</si>
  <si>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</si>
  <si>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</si>
  <si>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</si>
  <si>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</si>
  <si>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</si>
  <si>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</si>
  <si>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</si>
  <si>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</si>
  <si>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</si>
  <si>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</si>
  <si>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</si>
  <si>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</si>
  <si>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</si>
  <si>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</si>
  <si>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</si>
  <si>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</si>
  <si>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</si>
  <si>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</si>
  <si>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</si>
  <si>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</si>
  <si>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</si>
  <si>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</si>
  <si>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</si>
  <si>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</si>
  <si>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</si>
  <si>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</si>
  <si>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</si>
  <si>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</si>
  <si>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</si>
  <si>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</si>
  <si>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</si>
  <si>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</si>
  <si>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</si>
  <si>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</si>
  <si>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</si>
  <si>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</si>
  <si>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</si>
  <si>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</si>
  <si>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</si>
  <si>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</si>
  <si>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</si>
  <si>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</si>
  <si>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</si>
  <si>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</si>
  <si>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</si>
  <si>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</si>
  <si>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</si>
  <si>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</si>
  <si>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</si>
  <si>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</si>
  <si>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</si>
  <si>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</si>
  <si>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</si>
  <si>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</si>
  <si>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</si>
  <si>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</si>
  <si>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</si>
  <si>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</si>
  <si>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</si>
  <si>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</si>
  <si>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</si>
  <si>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</si>
  <si>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</si>
  <si>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</si>
  <si>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</si>
  <si>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</si>
  <si>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</si>
  <si>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</si>
  <si>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</si>
  <si>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</si>
  <si>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</si>
  <si>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</si>
  <si>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</si>
  <si>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</si>
  <si>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</si>
  <si>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</si>
  <si>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</si>
  <si>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</si>
  <si>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</si>
  <si>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</si>
  <si>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</si>
  <si>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</si>
  <si>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</si>
  <si>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</si>
  <si>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</si>
  <si>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</si>
  <si>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</si>
  <si>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</si>
  <si>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</si>
  <si>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</si>
  <si>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</si>
  <si>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</si>
  <si>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</si>
  <si>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</si>
  <si>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</si>
  <si>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</si>
  <si>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</si>
  <si>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</si>
  <si>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</si>
  <si>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</si>
  <si>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</si>
  <si>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</si>
  <si>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</si>
  <si>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</si>
  <si>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</si>
  <si>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</si>
  <si>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</si>
  <si>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</si>
  <si>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</si>
  <si>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</si>
  <si>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</si>
  <si>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</si>
  <si>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</si>
  <si>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</si>
  <si>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</si>
  <si>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</si>
  <si>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</si>
  <si>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</si>
  <si>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</si>
  <si>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</si>
  <si>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</si>
  <si>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</si>
  <si>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</si>
  <si>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</si>
  <si>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</si>
  <si>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</si>
  <si>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</si>
  <si>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</si>
  <si>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</si>
  <si>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</si>
  <si>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</si>
  <si>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</si>
  <si>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</si>
  <si>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</si>
  <si>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</si>
  <si>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</si>
  <si>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</si>
  <si>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</si>
  <si>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</si>
  <si>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</si>
  <si>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</si>
  <si>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</si>
  <si>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</si>
  <si>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</si>
  <si>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</si>
  <si>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</si>
  <si>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</si>
  <si>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</si>
  <si>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</si>
  <si>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</si>
  <si>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</si>
  <si>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</si>
  <si>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</si>
  <si>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</si>
  <si>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</si>
  <si>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</si>
  <si>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</si>
  <si>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</si>
  <si>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</si>
  <si>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</si>
  <si>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</si>
  <si>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</si>
  <si>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</si>
  <si>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</si>
  <si>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</si>
  <si>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</si>
  <si>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</si>
  <si>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</si>
  <si>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</si>
  <si>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</si>
  <si>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</si>
  <si>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</si>
  <si>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</si>
  <si>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</si>
  <si>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</si>
  <si>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</si>
  <si>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</si>
  <si>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</si>
  <si>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</si>
  <si>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</si>
  <si>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</si>
  <si>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</si>
  <si>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</si>
  <si>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</si>
  <si>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</si>
  <si>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</si>
  <si>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</si>
  <si>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</si>
  <si>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</si>
  <si>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</si>
  <si>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</si>
  <si>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</si>
  <si>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</si>
  <si>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</si>
  <si>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</si>
  <si>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</si>
  <si>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</si>
  <si>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</si>
  <si>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</si>
  <si>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</si>
  <si>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</si>
  <si>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</si>
  <si>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</si>
  <si>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</si>
  <si>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</si>
  <si>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</si>
  <si>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</si>
  <si>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</si>
  <si>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</si>
  <si>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</si>
  <si>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</si>
  <si>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</si>
  <si>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</si>
  <si>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</si>
  <si>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</si>
  <si>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</si>
  <si>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</si>
  <si>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</si>
  <si>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</si>
  <si>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</si>
  <si>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</si>
  <si>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</si>
  <si>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</si>
  <si>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</si>
  <si>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</si>
  <si>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</si>
  <si>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</si>
  <si>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</si>
  <si>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</si>
  <si>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</si>
  <si>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</si>
  <si>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</si>
  <si>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</si>
  <si>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</si>
  <si>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</si>
  <si>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</si>
  <si>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</si>
  <si>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</si>
  <si>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</si>
  <si>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</si>
  <si>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</si>
  <si>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</si>
  <si>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</si>
  <si>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</si>
  <si>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</si>
  <si>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</si>
  <si>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</si>
  <si>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</si>
  <si>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</si>
  <si>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</si>
  <si>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</si>
  <si>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</si>
  <si>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</si>
  <si>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</si>
  <si>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</si>
  <si>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</si>
  <si>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</si>
  <si>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</si>
  <si>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</si>
  <si>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</si>
  <si>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</si>
  <si>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</si>
  <si>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</si>
  <si>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</si>
  <si>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</si>
  <si>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</si>
  <si>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</si>
  <si>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</si>
  <si>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</si>
  <si>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</si>
  <si>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</si>
  <si>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</si>
  <si>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</si>
  <si>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</si>
  <si>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</si>
  <si>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</si>
  <si>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</si>
  <si>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</si>
  <si>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</si>
  <si>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</si>
  <si>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</si>
  <si>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</si>
  <si>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</si>
  <si>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</si>
  <si>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</si>
  <si>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</si>
  <si>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</si>
  <si>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</si>
  <si>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</si>
  <si>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</si>
  <si>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</si>
  <si>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</si>
  <si>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</si>
  <si>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</si>
  <si>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</si>
  <si>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</si>
  <si>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</si>
  <si>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</si>
  <si>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</si>
  <si>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</si>
  <si>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</si>
  <si>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</si>
  <si>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</si>
  <si>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</si>
  <si>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</si>
  <si>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</si>
  <si>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</si>
  <si>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</si>
  <si>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</si>
  <si>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</si>
  <si>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</si>
  <si>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</si>
  <si>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</si>
  <si>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</si>
  <si>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</si>
  <si>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</si>
  <si>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</si>
  <si>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</si>
  <si>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</si>
  <si>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</si>
  <si>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</si>
  <si>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</si>
  <si>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</si>
  <si>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</si>
  <si>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</si>
  <si>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</si>
  <si>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</si>
  <si>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</si>
  <si>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</si>
  <si>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</si>
  <si>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</si>
  <si>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</si>
  <si>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</si>
  <si>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</si>
  <si>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</si>
  <si>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</si>
  <si>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</si>
  <si>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</si>
  <si>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</si>
  <si>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</si>
  <si>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</si>
  <si>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</si>
  <si>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</si>
  <si>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</si>
  <si>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</si>
  <si>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</si>
  <si>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</si>
  <si>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</si>
  <si>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</si>
  <si>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</si>
  <si>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</si>
  <si>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</si>
  <si>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</si>
  <si>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</si>
  <si>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</si>
  <si>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</si>
  <si>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</si>
  <si>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</si>
  <si>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</si>
  <si>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</si>
  <si>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</si>
  <si>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</si>
  <si>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</si>
  <si>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</si>
  <si>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</si>
  <si>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</si>
  <si>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</si>
  <si>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</si>
  <si>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</si>
  <si>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</si>
  <si>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</si>
  <si>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</si>
  <si>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</si>
  <si>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</si>
  <si>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</si>
  <si>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</si>
  <si>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</si>
  <si>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</si>
  <si>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</si>
  <si>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</si>
  <si>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</si>
  <si>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</si>
  <si>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</si>
  <si>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</si>
  <si>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</si>
  <si>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</si>
  <si>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</si>
  <si>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</si>
  <si>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</si>
  <si>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</si>
  <si>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</si>
  <si>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</si>
  <si>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</si>
  <si>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</si>
  <si>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</si>
  <si>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</si>
  <si>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</si>
  <si>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</si>
  <si>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</si>
  <si>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</si>
  <si>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</si>
  <si>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</si>
  <si>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</si>
  <si>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</si>
  <si>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</si>
  <si>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</si>
  <si>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</si>
  <si>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</si>
  <si>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</si>
  <si>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</si>
  <si>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</si>
  <si>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</si>
  <si>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</si>
  <si>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</si>
  <si>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</si>
  <si>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</si>
  <si>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</si>
  <si>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</si>
  <si>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</si>
  <si>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</si>
  <si>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</si>
  <si>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</si>
  <si>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</si>
  <si>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</si>
  <si>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</si>
  <si>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</si>
  <si>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</si>
  <si>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</si>
  <si>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</si>
  <si>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</si>
  <si>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</si>
  <si>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</si>
  <si>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</si>
  <si>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</si>
  <si>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</si>
  <si>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</si>
  <si>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</si>
  <si>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</si>
  <si>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</si>
  <si>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</si>
  <si>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</si>
  <si>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</si>
  <si>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</si>
  <si>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</si>
  <si>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</si>
  <si>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</si>
  <si>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</si>
  <si>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</si>
  <si>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</si>
  <si>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</si>
  <si>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</si>
  <si>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</si>
  <si>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</si>
  <si>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</si>
  <si>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</si>
  <si>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</si>
  <si>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</si>
  <si>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</si>
  <si>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</si>
  <si>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</si>
  <si>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</si>
  <si>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</si>
  <si>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</si>
  <si>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</si>
  <si>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</si>
  <si>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</si>
  <si>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</si>
  <si>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</si>
  <si>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</si>
  <si>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</si>
  <si>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</si>
  <si>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</si>
  <si>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</si>
  <si>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</si>
  <si>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</si>
  <si>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</si>
  <si>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</si>
  <si>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</si>
  <si>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</si>
  <si>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</si>
  <si>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</si>
  <si>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</si>
  <si>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</si>
  <si>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</si>
  <si>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</si>
  <si>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</si>
  <si>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</si>
  <si>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</si>
  <si>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</si>
  <si>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</si>
  <si>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</si>
  <si>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</si>
  <si>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</si>
  <si>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</si>
  <si>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</si>
  <si>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</si>
  <si>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</si>
  <si>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</si>
  <si>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</si>
  <si>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</si>
  <si>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</si>
  <si>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</si>
  <si>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</si>
  <si>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</si>
  <si>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</si>
  <si>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</si>
  <si>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</si>
  <si>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</si>
  <si>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</si>
  <si>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</si>
  <si>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</si>
  <si>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</si>
  <si>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</si>
  <si>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PCM-20251123-00000812</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</si>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</sst>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22" fontId="35" fillId="0" borderId="0" xfId="0" applyNumberFormat="1" applyFont="1"/>
    <xf numFmtId="0" fontId="0" fillId="0" borderId="0" xfId="0" applyAlignment="1">
      <alignment horizontal="center" inden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321.52804409722012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7.3171412033843808E-2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45984.476470023146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45984.476470023146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45984.476470023146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45984.476470023146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45984.476470023146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45984.476470023146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45984.476470023146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45984.476470023146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45984.476470023146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45984.476470023146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45984.476470023146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45984.476470023146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45984.476470023146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45984.476470023146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45984.476470023146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45984.476470023146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45984.476470023146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45984.476470023146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45984.476470023146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45984.476470023146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45984.476470023146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45984.476470023146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45984.476470023146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45984.476470023146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45984.476470023146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45984.476470023146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45984.476470023146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45984.476470023146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45984.476470023146</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45984.476470023146</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B83C4727-E489-4997-A087-2E85357C0D10}"/>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159.47663206018478</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0.10038206018361961</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8.9051041664788499E-2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2</v>
      </c>
      <c r="D6" s="18" t="s">
        <v>27732</v>
      </c>
      <c r="E6" s="84" t="s">
        <v>39021</v>
      </c>
      <c r="F6" s="103"/>
      <c r="G6" s="104">
        <f ca="1">IFERROR(NOW()-F6,"-")</f>
        <v>45984.476470023146</v>
      </c>
      <c r="H6" s="103"/>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45984.476470023146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45984.476470023146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45984.476470023146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45984.476470023146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45984.476470023146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45984.476470023146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45984.476470023146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45984.476470023146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45984.476470023146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45984.476470023146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45984.476470023146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45984.476470023146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45984.476470023146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45984.476470023146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45984.476470023146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45984.476470023146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45984.476470023146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45984.476470023146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45984.476470023146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45984.476470023146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45984.476470023146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45984.476470023146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45984.476470023146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45984.476470023146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45984.476470023146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45984.476470023146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45984.476470023146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45984.476470023146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45984.476470023146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45984.476470023146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45984.476470023146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45984.476470023146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45984.476470023146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45984.476470023146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45984.476470023146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45984.476470023146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45984.476470023146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45984.476470023146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45984.476470023146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45984.476470023146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45984.476470023146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45984.476470023146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45984.476470023146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45984.476470023146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45984.476470023146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45984.476470023146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45984.476470023146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45984.476470023146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45984.476470023146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45984.476470023146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45984.476470023146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45984.476470023146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45984.476470023146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45984.476470023146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45984.476470023146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45984.476470023146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45984.476470023146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45984.476470023146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45984.476470023146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45984.476470023146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45984.476470023146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45984.476470023146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45984.476470023146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45984.476470023146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45984.476470023146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45984.476470023146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45984.476470023146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45984.476470023146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45984.476470023146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45984.476470023146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45984.476470023146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45984.476470023146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45984.476470023146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45984.476470023146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45984.476470023146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45984.476470023146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45984.476470023146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45984.476470023146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45984.476470023146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45984.476470023146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45984.476470023146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45984.476470023146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45984.476470023146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45984.476470023146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45984.476470023146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45984.476470023146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45984.476470023146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45984.476470023146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45984.476470023146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45984.476470023146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45984.476470023146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45984.476470023146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45984.476470023146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45984.476470023146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45984.476470023146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45984.476470023146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45984.476470023146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45984.476470023146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45984.476470023146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45984.476470023146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45984.476470023146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45984.476470023146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45984.476470023146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45984.476470023146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45984.476470023146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45984.476470023146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45984.476470023146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45984.476470023146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45984.476470023146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45984.476470023146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45984.476470023146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45984.476470023146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45984.476470023146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45984.476470023146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45984.476470023146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45984.476470023146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45984.476470023146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45984.476470023146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45984.476470023146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45984.476470023146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45984.476470023146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45984.476470023146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45984.476470023146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45984.476470023146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45984.476470023146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45984.476470023146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45984.476470023146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45984.476470023146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45984.476470023146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45984.476470023146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45984.476470023146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45984.476470023146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45984.476470023146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45984.476470023146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45984.476470023146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45984.476470023146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45984.476470023146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45984.476470023146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45984.476470023146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45984.476470023146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45984.476470023146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45984.476470023146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45984.476470023146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45984.476470023146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45984.476470023146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45984.476470023146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45984.476470023146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45984.476470023146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45984.476470023146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45984.476470023146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45984.476470023146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45984.476470023146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45984.476470023146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45984.476470023146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45984.476470023146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45984.476470023146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45984.476470023146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45984.476470023146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45984.476470023146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45984.476470023146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45984.476470023146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45984.476470023146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45984.476470023146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45984.476470023146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45984.476470023146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45984.476470023146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45984.476470023146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45984.476470023146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45984.476470023146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45984.476470023146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45984.476470023146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45984.476470023146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45984.476470023146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45984.476470023146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45984.476470023146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45984.476470023146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45984.476470023146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45984.476470023146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45984.476470023146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45984.476470023146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45984.476470023146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45984.476470023146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45984.476470023146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45984.476470023146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45984.476470023146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45984.476470023146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45984.476470023146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45984.476470023146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45984.476470023146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45984.476470023146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45984.476470023146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45984.476470023146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45984.476470023146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45984.476470023146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45984.476470023146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45984.476470023146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45984.476470023146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45984.476470023146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45984.476470023146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45984.476470023146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45984.476470023146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45984.476470023146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45984.476470023146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45984.476470023146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45984.476470023146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45984.476470023146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45984.476470023146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45984.476470023146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45984.476470023146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45984.476470023146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45984.476470023146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45984.476470023146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45984.476470023146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45984.476470023146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45984.476470023146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45984.476470023146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45984.476470023146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45984.476470023146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45984.476470023146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45984.476470023146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45984.476470023146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45984.476470023146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45984.476470023146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45984.476470023146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45984.476470023146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45984.476470023146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45984.476470023146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45984.476470023146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45984.476470023146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45984.476470023146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45984.476470023146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45984.476470023146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45984.476470023146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45984.476470023146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45984.476470023146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45984.476470023146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45984.476470023146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45984.476470023146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45984.476470023146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45984.476470023146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45984.476470023146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45984.476470023146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45984.476470023146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45984.476470023146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45984.476470023146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45984.476470023146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45984.476470023146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45984.476470023146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45984.476470023146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45984.476470023146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45984.476470023146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45984.476470023146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45984.476470023146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45984.476470023146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45984.476470023146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45984.476470023146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45984.476470023146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45984.476470023146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45984.476470023146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45984.476470023146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45984.476470023146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45984.476470023146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45984.476470023146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45984.476470023146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45984.476470023146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45984.476470023146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45984.476470023146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45984.476470023146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45984.476470023146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45984.476470023146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45984.476470023146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45984.476470023146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45984.476470023146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45984.476470023146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45984.476470023146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45984.476470023146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45984.476470023146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45984.476470023146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45984.476470023146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45984.476470023146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45984.476470023146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45984.476470023146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45984.476470023146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45984.476470023146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45984.476470023146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45984.476470023146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45984.476470023146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45984.476470023146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45984.476470023146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45984.476470023146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45984.476470023146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45984.476470023146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45984.476470023146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45984.476470023146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45984.476470023146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45984.476470023146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45984.476470023146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45984.476470023146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45984.476470023146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45984.476470023146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45984.476470023146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45984.476470023146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45984.476470023146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45984.476470023146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45984.476470023146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45984.476470023146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45984.476470023146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45984.476470023146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45984.476470023146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45984.476470023146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45984.476470023146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45984.476470023146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45984.476470023146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45984.476470023146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45984.476470023146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45984.476470023146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45984.476470023146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45984.476470023146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45984.476470023146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45984.476470023146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45984.476470023146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45984.476470023146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45984.476470023146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45984.476470023146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45984.476470023146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45984.476470023146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45984.476470023146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45984.476470023146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45984.476470023146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45984.476470023146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45984.476470023146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45984.476470023146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45984.476470023146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45984.476470023146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45984.476470023146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45984.476470023146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45984.476470023146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45984.476470023146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45984.476470023146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45984.476470023146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45984.476470023146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45984.476470023146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45984.476470023146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45984.476470023146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45984.476470023146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45984.476470023146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45984.476470023146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45984.476470023146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45984.476470023146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45984.476470023146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45984.476470023146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45984.476470023146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45984.476470023146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45984.476470023146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45984.476470023146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45984.476470023146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45984.476470023146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45984.476470023146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45984.476470023146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45984.476470023146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45984.476470023146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45984.476470023146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45984.476470023146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45984.476470023146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45984.476470023146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45984.476470023146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45984.476470023146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45984.476470023146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45984.476470023146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45984.476470023146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45984.476470023146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45984.476470023146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45984.476470023146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45984.476470023146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45984.476470023146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45984.476470023146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45984.476470023146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45984.476470023146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45984.476470023146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45984.476470023146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45984.476470023146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45984.476470023146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45984.476470023146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45984.476470023146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45984.476470023146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45984.476470023146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45984.476470023146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45984.476470023146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45984.476470023146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45984.476470023146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45984.476470023146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45984.476470023146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45984.476470023146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45984.476470023146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45984.476470023146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45984.476470023146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45984.476470023146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45984.476470023146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45984.476470023146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45984.476470023146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45984.476470023146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45984.476470023146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45984.476470023146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45984.476470023146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45984.476470023146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45984.476470023146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45984.476470023146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45984.476470023146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45984.476470023146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45984.476470023146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45984.476470023146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45984.476470023146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45984.476470023146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45984.476470023146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45984.476470023146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45984.476470023146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45984.476470023146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45984.476470023146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45984.476470023146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45984.476470023146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45984.476470023146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45984.476470023146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45984.476470023146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45984.476470023146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45984.476470023146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45984.476470023146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45984.476470023146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45984.476470023146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45984.476470023146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45984.476470023146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45984.476470023146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45984.476470023146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45984.476470023146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45984.476470023146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45984.476470023146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45984.476470023146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45984.476470023146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45984.476470023146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45984.476470023146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45984.476470023146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45984.476470023146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45984.476470023146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45984.476470023146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45984.476470023146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45984.476470023146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45984.476470023146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45984.476470023146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45984.476470023146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45984.476470023146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45984.476470023146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45984.476470023146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45984.476470023146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45984.476470023146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45984.476470023146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45984.476470023146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45984.476470023146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45984.476470023146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45984.476470023146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45984.476470023146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45984.476470023146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45984.476470023146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45984.476470023146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45984.476470023146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45984.476470023146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45984.476470023146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45984.476470023146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45984.476470023146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45984.476470023146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45984.476470023146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45984.476470023146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45984.476470023146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45984.476470023146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45984.476470023146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45984.476470023146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45984.476470023146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45984.476470023146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45984.476470023146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45984.476470023146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45984.476470023146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45984.476470023146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45984.476470023146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45984.476470023146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45984.476470023146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45984.476470023146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45984.476470023146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45984.476470023146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45984.476470023146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45984.476470023146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45984.476470023146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45984.476470023146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45984.476470023146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45984.476470023146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45984.476470023146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45984.476470023146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45984.476470023146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45984.476470023146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45984.476470023146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45984.476470023146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45984.476470023146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45984.476470023146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45984.476470023146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45984.476470023146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45984.476470023146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45984.476470023146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45984.476470023146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45984.476470023146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45984.476470023146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45984.476470023146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45984.476470023146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45984.476470023146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45984.476470023146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45984.476470023146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45984.476470023146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45984.476470023146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45984.476470023146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45984.476470023146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45984.476470023146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45984.476470023146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45984.476470023146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45984.476470023146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45984.476470023146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45984.476470023146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45984.476470023146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45984.476470023146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45984.476470023146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45984.476470023146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45984.476470023146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45984.476470023146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45984.476470023146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45984.476470023146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45984.476470023146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45984.476470023146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45984.476470023146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45984.476470023146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45984.476470023146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45984.476470023146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45984.476470023146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45984.476470023146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45984.476470023146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45984.476470023146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45984.476470023146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45984.476470023146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45984.476470023146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45984.476470023146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45984.476470023146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45984.476470023146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45984.476470023146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45984.476470023146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45984.476470023146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45984.476470023146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45984.476470023146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45984.476470023146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45984.476470023146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45984.476470023146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45984.476470023146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45984.476470023146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45984.476470023146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45984.476470023146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45984.476470023146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45984.476470023146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45984.476470023146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45984.476470023146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45984.476470023146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45984.476470023146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45984.476470023146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45984.476470023146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45984.476470023146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45984.476470023146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45984.476470023146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45984.476470023146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45984.476470023146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45984.476470023146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45984.476470023146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45984.476470023146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45984.476470023146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45984.476470023146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45984.476470023146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45984.476470023146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45984.476470023146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45984.476470023146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45984.476470023146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45984.476470023146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45984.476470023146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45984.476470023146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45984.476470023146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45984.476470023146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45984.476470023146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45984.476470023146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45984.476470023146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45984.476470023146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45984.476470023146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45984.476470023146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45984.476470023146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45984.476470023146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45984.476470023146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45984.476470023146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45984.476470023146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45984.476470023146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45984.476470023146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45984.476470023146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45984.476470023146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45984.476470023146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45984.476470023146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45984.476470023146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45984.476470023146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45984.476470023146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45984.476470023146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45984.476470023146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45984.476470023146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45984.476470023146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45984.476470023146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45984.476470023146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45984.476470023146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45984.476470023146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45984.476470023146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45984.476470023146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45984.476470023146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45984.476470023146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45984.476470023146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45984.476470023146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45984.476470023146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45984.476470023146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45984.476470023146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45984.476470023146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45984.476470023146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45984.476470023146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45984.476470023146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45984.476470023146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45984.476470023146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45984.476470023146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45984.476470023146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45984.476470023146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45984.476470023146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45984.476470023146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45984.476470023146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45984.476470023146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45984.476470023146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45984.476470023146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45984.476470023146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45984.476470023146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45984.476470023146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45984.476470023146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45984.476470023146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45984.476470023146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45984.476470023146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45984.476470023146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45984.476470023146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45984.476470023146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45984.476470023146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45984.476470023146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45984.476470023146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45984.476470023146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45984.476470023146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45984.476470023146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45984.476470023146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45984.476470023146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45984.476470023146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45984.476470023146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45984.476470023146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45984.476470023146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45984.476470023146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45984.476470023146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45984.476470023146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45984.476470023146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45984.476470023146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45984.476470023146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45984.476470023146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45984.476470023146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45984.476470023146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45984.476470023146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45984.476470023146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45984.476470023146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45984.476470023146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45984.476470023146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45984.476470023146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45984.476470023146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45984.476470023146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45984.476470023146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45984.476470023146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45984.476470023146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45984.476470023146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45984.476470023146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45984.476470023146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45984.476470023146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45984.476470023146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45984.476470023146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45984.476470023146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45984.476470023146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45984.476470023146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45984.476470023146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45984.476470023146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45984.476470023146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45984.476470023146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45984.476470023146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45984.476470023146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45984.476470023146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45984.476470023146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45984.476470023146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45984.476470023146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45984.476470023146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45984.476470023146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45984.476470023146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45984.476470023146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45984.476470023146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45984.476470023146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45984.476470023146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45984.476470023146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45984.476470023146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45984.476470023146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45984.476470023146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45984.476470023146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45984.476470023146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45984.476470023146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45984.476470023146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45984.476470023146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45984.476470023146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45984.476470023146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45984.476470023146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45984.476470023146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45984.476470023146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45984.476470023146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45984.476470023146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45984.476470023146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45984.476470023146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45984.476470023146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45984.476470023146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45984.476470023146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45984.476470023146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45984.476470023146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45984.476470023146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45984.476470023146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45984.476470023146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45984.476470023146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45984.476470023146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45984.476470023146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45984.476470023146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45984.476470023146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45984.476470023146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45984.476470023146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45984.476470023146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45984.476470023146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45984.476470023146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45984.476470023146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45984.476470023146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45984.476470023146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45984.476470023146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45984.476470023146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45984.476470023146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45984.476470023146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45984.476470023146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45984.476470023146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45984.476470023146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45984.476470023146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45984.476470023146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45984.476470023146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45984.476470023146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45984.476470023146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45984.476470023146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45984.476470023146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45984.476470023146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45984.476470023146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45984.476470023146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45984.476470023146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45984.476470023146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45984.476470023146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45984.476470023146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45984.476470023146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45984.476470023146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45984.476470023146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45984.476470023146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45984.476470023146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45984.476470023146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45984.476470023146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45984.476470023146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45984.476470023146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45984.476470023146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45984.476470023146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45984.476470023146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45984.476470023146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45984.476470023146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45984.476470023146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45984.476470023146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45984.476470023146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45984.476470023146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45984.476470023146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45984.476470023146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45984.476470023146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45984.476470023146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45984.476470023146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45984.476470023146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45984.476470023146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45984.476470023146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45984.476470023146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45984.476470023146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45984.476470023146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45984.476470023146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45984.476470023146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45984.476470023146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45984.476470023146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45984.476470023146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45984.476470023146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45984.476470023146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45984.476470023146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45984.476470023146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45984.476470023146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45984.476470023146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45984.476470023146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45984.476470023146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45984.476470023146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45984.476470023146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45984.476470023146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45984.476470023146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45984.476470023146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45984.476470023146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45984.476470023146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45984.476470023146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45984.476470023146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45984.476470023146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45984.476470023146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45984.476470023146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45984.476470023146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45984.476470023146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45984.476470023146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45984.476470023146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45984.476470023146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45984.476470023146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45984.476470023146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45984.476470023146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45984.476470023146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45984.476470023146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45984.476470023146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45984.476470023146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45984.476470023146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45984.476470023146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45984.476470023146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45984.476470023146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45984.476470023146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45984.476470023146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45984.476470023146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45984.476470023146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45984.476470023146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45984.476470023146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45984.476470023146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45984.476470023146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45984.476470023146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45984.476470023146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45984.476470023146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45984.476470023146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45984.476470023146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45984.476470023146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45984.476470023146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45984.476470023146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45984.476470023146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45984.476470023146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45984.476470023146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45984.476470023146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45984.476470023146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45984.476470023146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45984.476470023146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45984.476470023146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45984.476470023146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45984.476470023146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45984.476470023146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45984.476470023146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45984.476470023146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45984.476470023146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45984.476470023146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45984.476470023146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45984.476470023146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45984.476470023146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45984.476470023146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45984.476470023146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45984.476470023146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45984.476470023146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45984.476470023146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45984.476470023146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45984.476470023146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45984.476470023146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45984.476470023146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45984.476470023146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45984.476470023146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45984.476470023146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45984.476470023146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45984.476470023146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45984.476470023146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45984.476470023146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45984.476470023146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45984.476470023146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45984.476470023146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45984.476470023146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45984.476470023146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45984.476470023146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45984.476470023146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45984.476470023146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45984.476470023146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45984.476470023146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45984.476470023146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45984.476470023146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45984.476470023146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45984.476470023146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45984.476470023146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45984.476470023146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45984.476470023146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45984.476470023146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45984.476470023146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45984.476470023146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45984.476470023146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45984.476470023146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45984.476470023146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45984.476470023146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45984.476470023146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45984.476470023146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45984.476470023146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45984.476470023146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45984.476470023146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45984.476470023146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45984.476470023146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45984.476470023146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45984.476470023146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45984.476470023146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45984.476470023146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45984.476470023146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45984.476470023146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45984.476470023146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45984.476470023146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45984.476470023146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45984.476470023146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45984.476470023146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45984.476470023146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45984.476470023146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45984.476470023146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45984.476470023146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45984.476470023146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45984.476470023146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45984.476470023146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45984.476470023146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45984.476470023146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45984.476470023146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45984.476470023146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45984.476470023146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45984.476470023146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45984.476470023146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45984.476470023146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45984.476470023146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45984.476470023146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45984.476470023146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45984.476470023146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45984.476470023146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45984.476470023146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45984.476470023146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45984.476470023146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45984.476470023146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45984.476470023146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45984.476470023146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45984.476470023146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45984.476470023146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45984.476470023146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45984.476470023146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45984.476470023146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45984.476470023146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45984.476470023146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45984.476470023146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45984.476470023146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45984.476470023146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45984.476470023146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45984.476470023146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45984.476470023146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45984.476470023146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45984.476470023146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45984.476470023146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45984.476470023146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45984.476470023146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45984.476470023146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45984.476470023146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45984.476470023146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45984.476470023146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45984.476470023146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45984.476470023146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45984.476470023146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45984.476470023146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45984.476470023146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45984.476470023146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45984.476470023146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45984.476470023146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45984.476470023146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45984.476470023146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45984.476470023146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45984.476470023146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45984.476470023146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45984.476470023146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45984.476470023146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45984.476470023146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45984.476470023146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45984.476470023146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45984.476470023146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45984.476470023146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45984.476470023146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45984.476470023146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45984.476470023146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45984.476470023146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45984.476470023146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45984.476470023146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45984.476470023146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45984.476470023146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45984.476470023146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45984.476470023146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45984.476470023146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45984.476470023146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45984.476470023146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45984.476470023146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45984.476470023146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45984.476470023146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45984.476470023146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45984.476470023146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45984.476470023146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45984.476470023146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45984.476470023146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45984.476470023146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45984.476470023146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45984.476470023146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45984.476470023146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45984.476470023146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45984.476470023146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45984.476470023146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45984.476470023146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45984.476470023146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45984.476470023146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45984.476470023146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45984.476470023146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45984.476470023146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45984.476470023146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45984.476470023146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45984.476470023146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45984.476470023146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45984.476470023146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45984.476470023146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45984.476470023146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45984.476470023146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45984.476470023146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45984.476470023146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45984.476470023146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45984.476470023146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45984.476470023146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45984.476470023146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45984.476470023146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45984.476470023146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45984.476470023146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45984.476470023146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45984.476470023146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45984.476470023146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45984.476470023146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45984.476470023146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45984.476470023146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45984.476470023146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45984.476470023146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45984.476470023146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45984.476470023146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45984.476470023146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45984.476470023146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45984.476470023146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45984.476470023146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45984.476470023146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45984.476470023146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45984.476470023146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45984.476470023146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45984.476470023146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45984.476470023146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45984.476470023146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45984.476470023146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45984.476470023146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45984.476470023146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45984.476470023146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45984.476470023146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45984.476470023146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45984.476470023146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45984.476470023146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45984.476470023146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45984.476470023146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45984.476470023146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45984.476470023146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45984.476470023146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45984.476470023146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45984.476470023146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45984.476470023146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45984.476470023146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45984.476470023146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45984.476470023146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45984.476470023146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45984.476470023146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45984.476470023146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45984.476470023146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45984.476470023146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45984.476470023146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45984.476470023146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45984.476470023146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45984.476470023146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45984.476470023146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45984.476470023146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45984.476470023146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45984.476470023146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45984.476470023146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45984.476470023146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45984.476470023146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45984.476470023146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45984.476470023146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45984.476470023146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45984.476470023146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45984.476470023146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45984.476470023146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45984.476470023146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45984.476470023146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45984.476470023146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45984.476470023146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280.99575243055006</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c r="G3" s="96">
        <f ca="1">IFERROR(NOW()-F3,"")</f>
        <v>45984.476470023146</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2</v>
      </c>
      <c r="D4" s="91" t="s">
        <v>36675</v>
      </c>
      <c r="E4" s="94" t="s">
        <v>39021</v>
      </c>
      <c r="F4" s="95">
        <v>45984.382800925923</v>
      </c>
      <c r="G4" s="96">
        <f ca="1">IFERROR(NOW()-F4,"")</f>
        <v>9.3669097223028075E-2</v>
      </c>
      <c r="H4" s="95">
        <v>45984.35125</v>
      </c>
      <c r="I4" s="113" t="str">
        <f>IFERROR(VLOOKUP(D4,DB!A:F,6,0),"")</f>
        <v>SCECO</v>
      </c>
      <c r="J4" s="113" t="str">
        <f>IFERROR(VLOOKUP(D4,DB!A:G,7,0),"")</f>
        <v>Vandalized</v>
      </c>
      <c r="K4" s="97" t="s">
        <v>39118</v>
      </c>
      <c r="L4" s="91" t="str">
        <f>IFERROR(VLOOKUP(D4,DB!A:I,9,0),"")</f>
        <v>Latis</v>
      </c>
    </row>
    <row r="5" spans="1:16" ht="15" customHeight="1">
      <c r="A5" s="113" t="s">
        <v>39115</v>
      </c>
      <c r="B5" s="113" t="str">
        <f>IFERROR(VLOOKUP(D5,DB!A:K,11,0),"")</f>
        <v>R4</v>
      </c>
      <c r="C5" s="93">
        <v>1</v>
      </c>
      <c r="D5" s="91" t="s">
        <v>35135</v>
      </c>
      <c r="E5" s="94" t="s">
        <v>39021</v>
      </c>
      <c r="F5" s="95"/>
      <c r="G5" s="96">
        <f t="shared" ref="G5:G56" ca="1" si="0">IFERROR(NOW()-F5,"")</f>
        <v>45984.476470023146</v>
      </c>
      <c r="H5" s="95">
        <v>45984.454756944448</v>
      </c>
      <c r="I5" s="113" t="str">
        <f>IFERROR(VLOOKUP(D5,DB!A:F,6,0),"")</f>
        <v>SCECO</v>
      </c>
      <c r="J5" s="113" t="str">
        <f>IFERROR(VLOOKUP(D5,DB!A:G,7,0),"")</f>
        <v>Dead</v>
      </c>
      <c r="K5" s="97" t="s">
        <v>39119</v>
      </c>
      <c r="L5" s="91" t="str">
        <f>IFERROR(VLOOKUP(D5,DB!A:I,9,0),"")</f>
        <v>Latis</v>
      </c>
    </row>
    <row r="6" spans="1:16" ht="15" customHeight="1">
      <c r="A6" s="113"/>
      <c r="B6" s="113" t="str">
        <f>IFERROR(VLOOKUP(D6,DB!A:K,11,0),"")</f>
        <v/>
      </c>
      <c r="C6" s="93"/>
      <c r="D6" s="91"/>
      <c r="E6" s="94"/>
      <c r="F6" s="95"/>
      <c r="G6" s="96">
        <f t="shared" ca="1" si="0"/>
        <v>45984.476470023146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45984.476470023146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45984.476470023146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45984.476470023146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45984.476470023146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45984.476470023146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45984.476470023146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45984.476470023146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45984.476470023146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45984.476470023146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45984.476470023146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45984.476470023146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45984.476470023146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45984.476470023146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45984.476470023146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45984.476470023146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45984.476470023146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45984.476470023146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45984.476470023146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45984.476470023146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45984.476470023146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45984.476470023146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45984.476470023146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45984.476470023146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45984.476470023146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45984.476470023146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45984.476470023146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45984.476470023146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45984.476470023146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45984.476470023146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45984.476470023146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45984.476470023146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45984.476470023146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45984.476470023146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45984.476470023146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45984.476470023146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45984.476470023146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45984.476470023146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45984.476470023146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45984.476470023146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45984.476470023146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45984.476470023146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45984.476470023146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45984.476470023146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45984.476470023146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45984.476470023146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45984.476470023146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45984.476470023146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45984.476470023146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45984.476470023146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45984.476470023146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45984.476470023146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45984.476470023146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45984.476470023146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45984.476470023146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45984.476470023146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45984.476470023146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45984.476470023146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45984.476470023146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45984.476470023146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45984.476470023146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45984.476470023146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45984.476470023146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45984.476470023146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45984.476470023146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45984.476470023146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45984.476470023146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45984.476470023146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45984.476470023146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45984.476470023146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45984.476470023146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45984.476470023146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45984.476470023146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45984.476470023146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45984.476470023146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45984.476470023146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45984.476470023146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45984.476470023146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45984.476470023146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45984.476470023146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45984.476470023146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45984.476470023146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45984.476470023146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45984.476470023146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45984.476470023146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45984.476470023146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45984.476470023146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45984.476470023146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45984.476470023146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45984.476470023146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45984.476470023146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45984.476470023146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45984.476470023146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45984.476470023146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45984.476470023146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45984.476470023146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45984.476470023146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45984.476470023146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45984.476470023146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45984.476470023146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45984.476470023146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45984.476470023146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45984.476470023146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45984.476470023146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45984.476470023146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45984.476470023146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45984.476470023146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45984.476470023146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45984.476470023146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45984.476470023146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45984.476470023146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45984.476470023146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45984.476470023146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45984.476470023146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45984.476470023146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45984.476470023146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45984.476470023146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45984.476470023146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45984.476470023146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45984.476470023146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45984.476470023146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45984.476470023146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45984.476470023146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45984.476470023146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45984.476470023146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45984.476470023146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45984.476470023146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45984.476470023146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45984.476470023146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45984.476470023146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45984.476470023146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45984.476470023146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45984.476470023146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45984.476470023146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45984.476470023146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45984.476470023146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45984.476470023146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45984.476470023146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45984.476470023146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45984.476470023146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45984.476470023146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45984.476470023146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45984.476470023146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45984.476470023146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45984.476470023146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45984.476470023146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45984.476470023146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45984.476470023146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45984.476470023146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45984.476470023146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45984.476470023146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45984.476470023146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45984.476470023146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45984.476470023146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45984.476470023146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45984.476470023146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45984.476470023146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45984.476470023146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45984.476470023146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45984.476470023146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45984.476470023146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45984.476470023146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45984.476470023146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45984.476470023146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45984.476470023146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45984.476470023146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45984.476470023146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45984.476470023146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45984.476470023146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45984.476470023146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45984.476470023146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45984.476470023146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45984.476470023146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45984.476470023146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45984.476470023146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45984.476470023146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45984.476470023146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45984.476470023146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45984.476470023146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45984.476470023146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45984.476470023146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45984.476470023146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45984.476470023146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45984.476470023146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45984.476470023146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45984.476470023146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45984.476470023146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45984.476470023146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45984.476470023146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45984.476470023146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45984.476470023146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45984.476470023146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45984.476470023146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45984.476470023146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45984.476470023146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45984.476470023146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45984.476470023146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45984.476470023146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45984.476470023146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45984.476470023146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45984.476470023146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45984.476470023146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45984.476470023146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45984.476470023146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45984.476470023146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45984.476470023146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45984.476470023146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45984.476470023146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45984.476470023146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45984.476470023146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45984.476470023146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45984.476470023146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45984.476470023146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45984.476470023146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45984.476470023146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45984.476470023146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45984.476470023146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45984.476470023146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45984.476470023146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45984.476470023146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45984.476470023146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45984.476470023146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45984.476470023146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45984.476470023146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45984.476470023146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45984.476470023146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45984.476470023146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45984.476470023146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45984.476470023146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45984.476470023146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45984.476470023146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45984.476470023146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45984.476470023146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45984.476470023146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45984.476470023146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45984.476470023146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45984.476470023146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45984.476470023146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45984.476470023146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45984.476470023146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45984.476470023146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45984.476470023146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45984.476470023146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45984.476470023146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45984.476470023146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45984.476470023146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45984.476470023146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45984.476470023146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45984.476470023146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45984.476470023146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45984.476470023146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45984.476470023146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45984.476470023146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45984.476470023146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45984.476470023146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45984.476470023146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45984.476470023146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45984.476470023146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45984.476470023146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45984.476470023146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45984.476470023146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45984.476470023146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45984.476470023146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45984.476470023146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45984.476470023146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45984.476470023146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45984.476470023146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45984.476470023146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45984.476470023146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45984.476470023146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45984.476470023146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45984.476470023146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45984.476470023146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45984.476470023146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45984.476470023146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45984.476470023146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45984.476470023146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45984.476470023146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45984.476470023146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45984.476470023146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45984.476470023146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45984.476470023146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45984.476470023146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45984.476470023146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45984.476470023146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45984.476470023146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45984.476470023146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45984.476470023146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45984.476470023146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45984.476470023146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45984.476470023146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45984.476470023146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45984.476470023146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45984.476470023146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45984.476470023146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45984.476470023146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45984.476470023146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45984.476470023146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45984.476470023146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45984.476470023146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45984.476470023146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45984.476470023146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45984.476470023146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45984.476470023146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45984.476470023146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45984.476470023146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45984.476470023146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45984.476470023146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45984.476470023146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45984.476470023146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45984.476470023146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45984.476470023146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45984.476470023146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45984.476470023146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45984.476470023146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45984.476470023146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45984.476470023146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45984.476470023146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45984.476470023146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45984.476470023146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45984.476470023146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45984.476470023146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45984.476470023146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45984.476470023146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45984.476470023146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45984.476470023146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45984.476470023146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45984.476470023146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45984.476470023146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45984.476470023146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45984.476470023146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45984.476470023146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45984.476470023146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45984.476470023146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45984.476470023146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45984.476470023146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45984.476470023146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45984.476470023146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45984.476470023146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45984.476470023146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45984.476470023146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45984.476470023146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45984.476470023146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45984.476470023146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45984.476470023146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45984.476470023146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45984.476470023146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45984.476470023146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45984.476470023146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45984.476470023146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45984.476470023146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45984.476470023146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45984.476470023146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45984.476470023146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45984.476470023146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45984.476470023146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45984.476470023146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45984.476470023146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45984.476470023146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45984.476470023146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45984.476470023146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45984.476470023146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45984.476470023146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45984.476470023146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45984.476470023146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45984.476470023146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45984.476470023146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45984.476470023146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45984.476470023146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45984.476470023146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45984.476470023146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45984.476470023146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45984.476470023146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45984.476470023146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45984.476470023146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45984.476470023146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45984.476470023146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45984.476470023146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45984.476470023146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45984.476470023146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45984.476470023146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45984.476470023146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45984.476470023146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45984.476470023146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45984.476470023146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45984.476470023146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45984.476470023146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45984.476470023146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45984.476470023146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45984.476470023146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45984.476470023146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45984.476470023146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45984.476470023146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45984.476470023146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45984.476470023146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45984.476470023146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45984.476470023146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45984.476470023146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45984.476470023146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45984.476470023146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45984.476470023146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45984.476470023146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45984.476470023146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45984.476470023146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45984.476470023146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45984.476470023146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45984.476470023146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45984.476470023146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45984.476470023146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45984.476470023146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45984.476470023146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45984.476470023146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45984.476470023146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45984.476470023146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45984.476470023146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45984.476470023146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45984.476470023146</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92.644409837957937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39103</v>
      </c>
      <c r="F3" s="38">
        <v>45926.188877314817</v>
      </c>
      <c r="G3" s="108">
        <f t="shared" ref="G3" ca="1" si="0">IFERROR(NOW()-F3,"")</f>
        <v>58.287592708329612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39103</v>
      </c>
      <c r="F4" s="110">
        <v>45948.661111111112</v>
      </c>
      <c r="G4" s="111">
        <f t="shared" ref="G4" ca="1" si="1">IFERROR(NOW()-F4,"")</f>
        <v>35.815358912033844</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6.9616667824084288</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3.1031714120326797</v>
      </c>
      <c r="H6" s="122">
        <v>45981.360798611109</v>
      </c>
      <c r="I6" s="109" t="str">
        <f>IFERROR(VLOOKUP(D6,DB!A:F,6,0),"")</f>
        <v>SCECO</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45984.476470023146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45984.476470023146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45984.476470023146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45984.476470023146</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45984.476470023146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45984.476470023146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45984.476470023146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45984.476470023146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45984.476470023146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45984.476470023146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45984.476470023146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45984.476470023146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45984.476470023146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45984.476470023146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45984.476470023146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45984.476470023146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45984.476470023146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45984.476470023146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45984.476470023146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45984.476470023146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45984.476470023146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45984.476470023146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45984.476470023146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45984.476470023146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45984.476470023146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45984.476470023146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45984.476470023146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45984.476470023146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45984.476470023146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45984.476470023146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45984.476470023146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45984.476470023146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45984.476470023146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45984.476470023146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45984.476470023146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45984.476470023146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45984.476470023146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45984.476470023146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45984.476470023146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45984.476470023146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45984.476470023146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45984.476470023146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45984.476470023146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45984.476470023146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45984.476470023146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45984.476470023146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45984.476470023146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45984.476470023146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45984.476470023146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45984.476470023146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45984.476470023146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45984.476470023146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45984.476470023146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45984.476470023146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45984.476470023146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45984.476470023146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45984.476470023146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45984.476470023146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45984.476470023146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45984.476470023146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45984.476470023146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45984.476470023146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45984.476470023146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45984.476470023146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45984.476470023146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45984.476470023146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45984.476470023146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45984.476470023146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45984.476470023146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45984.476470023146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45984.476470023146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45984.476470023146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45984.476470023146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45984.476470023146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39115</v>
      </c>
      <c r="B2" s="145" t="str">
        <f>IFERROR(VLOOKUP(D2,DB!A:K,11,0),"")</f>
        <v>R6</v>
      </c>
      <c r="C2" s="146">
        <v>1</v>
      </c>
      <c r="D2" s="152" t="s">
        <v>32420</v>
      </c>
      <c r="E2" s="109" t="s">
        <v>39103</v>
      </c>
      <c r="F2" s="147"/>
      <c r="G2" s="75"/>
      <c r="H2" s="147"/>
      <c r="I2" s="145" t="str">
        <f>IFERROR(VLOOKUP(D2,DB!A:F,6,0),"")</f>
        <v>SCECO</v>
      </c>
      <c r="J2" s="145" t="str">
        <f>IFERROR(VLOOKUP(D2,DB!A:G,7,0),"")</f>
        <v>Vandalized</v>
      </c>
      <c r="K2" s="148" t="s">
        <v>39130</v>
      </c>
      <c r="L2" s="149" t="str">
        <f>IFERROR(VLOOKUP(D2,DB!A:I,9,0),"")</f>
        <v>Latis</v>
      </c>
    </row>
    <row r="3" spans="1:16382" ht="31.5" customHeight="1">
      <c r="A3" s="144" t="s">
        <v>39115</v>
      </c>
      <c r="B3" s="145" t="str">
        <f>IFERROR(VLOOKUP(D3,DB!A:K,11,0),"")</f>
        <v>R6</v>
      </c>
      <c r="C3" s="146">
        <v>1</v>
      </c>
      <c r="D3" s="152" t="s">
        <v>35682</v>
      </c>
      <c r="E3" s="109" t="s">
        <v>39103</v>
      </c>
      <c r="F3" s="147"/>
      <c r="G3" s="75">
        <f t="shared" ref="G3" ca="1" si="0">IFERROR(NOW()-F3,"-")</f>
        <v>45984.476470023146</v>
      </c>
      <c r="H3" s="147"/>
      <c r="I3" s="145" t="str">
        <f>IFERROR(VLOOKUP(D3,DB!A:F,6,0),"")</f>
        <v>SCECO</v>
      </c>
      <c r="J3" s="145" t="str">
        <f>IFERROR(VLOOKUP(D3,DB!A:G,7,0),"")</f>
        <v>Dead</v>
      </c>
      <c r="K3" s="148" t="s">
        <v>39131</v>
      </c>
      <c r="L3" s="149" t="str">
        <f>IFERROR(VLOOKUP(D3,DB!A:I,9,0),"")</f>
        <v>Latis</v>
      </c>
    </row>
    <row r="4" spans="1:16382" ht="31.5" customHeight="1">
      <c r="A4" s="144" t="s">
        <v>39132</v>
      </c>
      <c r="B4" s="145" t="str">
        <f>IFERROR(VLOOKUP(D4,DB!A:K,11,0),"")</f>
        <v>R6</v>
      </c>
      <c r="C4" s="146">
        <v>7</v>
      </c>
      <c r="D4" s="152" t="s">
        <v>33810</v>
      </c>
      <c r="E4" s="109" t="s">
        <v>39103</v>
      </c>
      <c r="F4" s="147">
        <v>45984.433900462966</v>
      </c>
      <c r="G4" s="75">
        <f ca="1">IFERROR(NOW()-F4,"-")</f>
        <v>4.2569560180709232E-2</v>
      </c>
      <c r="H4" s="147">
        <v>45984.458020833335</v>
      </c>
      <c r="I4" s="145" t="str">
        <f>IFERROR(VLOOKUP(D4,DB!A:F,6,0),"")</f>
        <v>SCECO</v>
      </c>
      <c r="J4" s="145" t="str">
        <f>IFERROR(VLOOKUP(D4,DB!A:G,7,0),"")</f>
        <v xml:space="preserve">Weak </v>
      </c>
      <c r="K4" s="148" t="s">
        <v>39133</v>
      </c>
      <c r="L4" s="149" t="str">
        <f>IFERROR(VLOOKUP(D4,DB!A:I,9,0),"")</f>
        <v>Latis</v>
      </c>
    </row>
    <row r="5" spans="1:16382" ht="31.5" customHeight="1">
      <c r="A5" s="144"/>
      <c r="B5" s="145" t="str">
        <f>IFERROR(VLOOKUP(D5,DB!A:K,11,0),"")</f>
        <v/>
      </c>
      <c r="C5" s="146"/>
      <c r="D5" s="145"/>
      <c r="E5" s="109"/>
      <c r="F5" s="147"/>
      <c r="G5" s="75">
        <f ca="1">IFERROR(NOW()-F5,"-")</f>
        <v>45984.476470023146</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45984.476470023146</v>
      </c>
      <c r="H6" s="151"/>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45984.476470023146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45984.476470023146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45984.476470023146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45984.476470023146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45984.476470023146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45984.476470023146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45984.476470023146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45984.476470023146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45984.476470023146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45984.476470023146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45984.476470023146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45984.476470023146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45984.476470023146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45984.476470023146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45984.476470023146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45984.476470023146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45984.476470023146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45984.476470023146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45984.476470023146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45984.476470023146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45984.476470023146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45984.476470023146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45984.476470023146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45984.476470023146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45984.476470023146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45984.476470023146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45984.476470023146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45984.476470023146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45984.476470023146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45984.476470023146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45984.476470023146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45984.476470023146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45984.476470023146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45984.476470023146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45984.476470023146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45984.476470023146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45984.476470023146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45984.476470023146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45984.476470023146</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45984.476470023146</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45984.476470023146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45984.476470023146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45984.476470023146</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45984.476470023146</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