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04" documentId="120_S{2AC9BD13-BADA-5192-A53E-5A8FF88502F6}" xr6:coauthVersionLast="47" xr6:coauthVersionMax="47" xr10:uidLastSave="{FFEAC6E8-57FC-4A96-B46A-FA321AD22C8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1"/>
  <c r="B6" i="1"/>
  <c r="B7" i="1"/>
  <c r="B8" i="1"/>
  <c r="G3" i="1"/>
  <c r="G4" i="1"/>
  <c r="G5" i="1"/>
  <c r="G6" i="1"/>
  <c r="G7" i="1"/>
  <c r="G8" i="1"/>
  <c r="I3" i="1"/>
  <c r="I4" i="1"/>
  <c r="I5" i="1"/>
  <c r="I6" i="1"/>
  <c r="I7" i="1"/>
  <c r="I8" i="1"/>
  <c r="J3" i="1"/>
  <c r="J4" i="1"/>
  <c r="J5" i="1"/>
  <c r="J6" i="1"/>
  <c r="J7" i="1"/>
  <c r="J8" i="1"/>
  <c r="L3" i="1"/>
  <c r="L4" i="1"/>
  <c r="L5" i="1"/>
  <c r="L6" i="1"/>
  <c r="L7" i="1"/>
  <c r="L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<sst xmlns="http://schemas.openxmlformats.org/spreadsheetml/2006/main" count="180285" uniqueCount="39127">
  <si>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</si>
  <si>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</si>
  <si>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</si>
  <si>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</si>
  <si>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</si>
  <si>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</si>
  <si>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</si>
  <si>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</si>
  <si>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</si>
  <si>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</si>
  <si>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</si>
  <si>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</si>
  <si>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</si>
  <si>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</si>
  <si>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</si>
  <si>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</si>
  <si>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</si>
  <si>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</si>
  <si>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</si>
  <si>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</si>
  <si>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</si>
  <si>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</si>
  <si>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</si>
  <si>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</si>
  <si>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</si>
  <si>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</si>
  <si>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</si>
  <si>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</si>
  <si>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</si>
  <si>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</si>
  <si>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</si>
  <si>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</si>
  <si>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</si>
  <si>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</si>
  <si>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</si>
  <si>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</si>
  <si>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</si>
  <si>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</si>
  <si>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</si>
  <si>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</si>
  <si>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</si>
  <si>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</si>
  <si>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</si>
  <si>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</si>
  <si>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</si>
  <si>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</si>
  <si>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</si>
  <si>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</si>
  <si>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</si>
  <si>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</si>
  <si>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</si>
  <si>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</si>
  <si>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</si>
  <si>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</si>
  <si>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</si>
  <si>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</si>
  <si>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</si>
  <si>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</si>
  <si>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</si>
  <si>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</si>
  <si>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</si>
  <si>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</si>
  <si>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</si>
  <si>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</si>
  <si>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</si>
  <si>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</si>
  <si>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</si>
  <si>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</si>
  <si>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</si>
  <si>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</si>
  <si>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</si>
  <si>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</si>
  <si>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</si>
  <si>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</si>
  <si>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</si>
  <si>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</si>
  <si>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</si>
  <si>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</si>
  <si>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</si>
  <si>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</si>
  <si>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</si>
  <si>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</si>
  <si>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</si>
  <si>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</si>
  <si>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</si>
  <si>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</si>
  <si>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</si>
  <si>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</si>
  <si>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</si>
  <si>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</si>
  <si>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</si>
  <si>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</si>
  <si>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</si>
  <si>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</si>
  <si>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</si>
  <si>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</si>
  <si>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</si>
  <si>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</si>
  <si>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</si>
  <si>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</si>
  <si>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</si>
  <si>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</si>
  <si>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</si>
  <si>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</si>
  <si>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</si>
  <si>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</si>
  <si>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</si>
  <si>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</si>
  <si>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</si>
  <si>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</si>
  <si>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</si>
  <si>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</si>
  <si>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</si>
  <si>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</si>
  <si>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</si>
  <si>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</si>
  <si>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</si>
  <si>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</si>
  <si>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</si>
  <si>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</si>
  <si>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</si>
  <si>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</si>
  <si>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</si>
  <si>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</si>
  <si>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</si>
  <si>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</si>
  <si>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</si>
  <si>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</si>
  <si>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</si>
  <si>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</si>
  <si>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</si>
  <si>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</si>
  <si>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</si>
  <si>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</si>
  <si>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</si>
  <si>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</si>
  <si>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</si>
  <si>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</si>
  <si>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</si>
  <si>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</si>
  <si>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</si>
  <si>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</si>
  <si>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</si>
  <si>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</si>
  <si>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</si>
  <si>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</si>
  <si>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</si>
  <si>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</si>
  <si>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</si>
  <si>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</si>
  <si>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</si>
  <si>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</si>
  <si>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</si>
  <si>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</si>
  <si>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</si>
  <si>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</si>
  <si>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</si>
  <si>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</si>
  <si>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</si>
  <si>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</si>
  <si>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</si>
  <si>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</si>
  <si>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</si>
  <si>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</si>
  <si>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</si>
  <si>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</si>
  <si>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</si>
  <si>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</si>
  <si>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</si>
  <si>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</si>
  <si>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</si>
  <si>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</si>
  <si>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</si>
  <si>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</si>
  <si>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</si>
  <si>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</si>
  <si>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</si>
  <si>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</si>
  <si>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</si>
  <si>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</si>
  <si>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</si>
  <si>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</si>
  <si>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</si>
  <si>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</si>
  <si>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</si>
  <si>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</si>
  <si>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</si>
  <si>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</si>
  <si>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</si>
  <si>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</si>
  <si>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</si>
  <si>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</si>
  <si>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</si>
  <si>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</si>
  <si>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</si>
  <si>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</si>
  <si>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</si>
  <si>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</si>
  <si>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</si>
  <si>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</si>
  <si>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</si>
  <si>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</si>
  <si>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</si>
  <si>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</si>
  <si>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</si>
  <si>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</si>
  <si>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</si>
  <si>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</si>
  <si>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</si>
  <si>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</si>
  <si>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</si>
  <si>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</si>
  <si>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</si>
  <si>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</si>
  <si>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</si>
  <si>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</si>
  <si>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</si>
  <si>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</si>
  <si>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</si>
  <si>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</si>
  <si>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</si>
  <si>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</si>
  <si>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</si>
  <si>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</si>
  <si>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</si>
  <si>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</si>
  <si>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</si>
  <si>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</si>
  <si>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</si>
  <si>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</si>
  <si>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</si>
  <si>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</si>
  <si>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</si>
  <si>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</si>
  <si>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</si>
  <si>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</si>
  <si>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</si>
  <si>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</si>
  <si>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</si>
  <si>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</si>
  <si>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</si>
  <si>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</si>
  <si>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</si>
  <si>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</si>
  <si>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</si>
  <si>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</si>
  <si>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</si>
  <si>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</si>
  <si>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</si>
  <si>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</si>
  <si>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</si>
  <si>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</si>
  <si>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</si>
  <si>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</si>
  <si>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</si>
  <si>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</si>
  <si>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</si>
  <si>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</si>
  <si>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</si>
  <si>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</si>
  <si>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</si>
  <si>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</si>
  <si>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</si>
  <si>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</si>
  <si>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</si>
  <si>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</si>
  <si>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</si>
  <si>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</si>
  <si>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</si>
  <si>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</si>
  <si>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</si>
  <si>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</si>
  <si>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</si>
  <si>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</si>
  <si>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</si>
  <si>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</si>
  <si>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</si>
  <si>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</si>
  <si>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</si>
  <si>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</si>
  <si>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</si>
  <si>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</si>
  <si>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</si>
  <si>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</si>
  <si>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</si>
  <si>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</si>
  <si>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</si>
  <si>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</si>
  <si>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</si>
  <si>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</si>
  <si>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</si>
  <si>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</si>
  <si>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</si>
  <si>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</si>
  <si>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</si>
  <si>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</si>
  <si>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</si>
  <si>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</si>
  <si>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</si>
  <si>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</si>
  <si>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</si>
  <si>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</si>
  <si>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</si>
  <si>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</si>
  <si>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</si>
  <si>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</si>
  <si>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</si>
  <si>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</si>
  <si>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</si>
  <si>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</si>
  <si>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</si>
  <si>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</si>
  <si>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</si>
  <si>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</si>
  <si>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</si>
  <si>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</si>
  <si>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</si>
  <si>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</si>
  <si>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</si>
  <si>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</si>
  <si>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</si>
  <si>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</si>
  <si>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</si>
  <si>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</si>
  <si>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</si>
  <si>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</si>
  <si>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</si>
  <si>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</si>
  <si>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</si>
  <si>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</si>
  <si>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</si>
  <si>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</si>
  <si>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</si>
  <si>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</si>
  <si>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</si>
  <si>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</si>
  <si>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</si>
  <si>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</si>
  <si>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</si>
  <si>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</si>
  <si>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</si>
  <si>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</si>
  <si>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</si>
  <si>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</si>
  <si>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</si>
  <si>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</si>
  <si>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</si>
  <si>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</si>
  <si>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</si>
  <si>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</si>
  <si>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</si>
  <si>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</si>
  <si>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</si>
  <si>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</si>
  <si>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</si>
  <si>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</si>
  <si>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</si>
  <si>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</si>
  <si>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</si>
  <si>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</si>
  <si>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</si>
  <si>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</si>
  <si>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</si>
  <si>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</si>
  <si>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</si>
  <si>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</si>
  <si>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</si>
  <si>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</si>
  <si>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</si>
  <si>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</si>
  <si>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</si>
  <si>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</si>
  <si>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</si>
  <si>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</si>
  <si>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</si>
  <si>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</si>
  <si>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</si>
  <si>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</si>
  <si>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</si>
  <si>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</si>
  <si>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</si>
  <si>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</si>
  <si>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</si>
  <si>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</si>
  <si>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</si>
  <si>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</si>
  <si>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</si>
  <si>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</si>
  <si>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</si>
  <si>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</si>
  <si>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</si>
  <si>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</si>
  <si>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</si>
  <si>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</si>
  <si>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</si>
  <si>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</si>
  <si>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</si>
  <si>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</si>
  <si>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</si>
  <si>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</si>
  <si>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</si>
  <si>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</si>
  <si>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</si>
  <si>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</si>
  <si>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</si>
  <si>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</si>
  <si>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</si>
  <si>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</si>
  <si>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</si>
  <si>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</si>
  <si>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</si>
  <si>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</si>
  <si>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</si>
  <si>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</si>
  <si>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</si>
  <si>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</si>
  <si>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</si>
  <si>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</si>
  <si>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</si>
  <si>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</si>
  <si>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</si>
  <si>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</si>
  <si>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</si>
  <si>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</si>
  <si>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</si>
  <si>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</si>
  <si>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</si>
  <si>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</si>
  <si>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</si>
  <si>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</si>
  <si>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</si>
  <si>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</si>
  <si>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</si>
  <si>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</si>
  <si>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</si>
  <si>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</si>
  <si>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</si>
  <si>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</si>
  <si>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</si>
  <si>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</si>
  <si>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</si>
  <si>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</si>
  <si>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</si>
  <si>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</si>
  <si>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</si>
  <si>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</si>
  <si>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</si>
  <si>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</si>
  <si>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</si>
  <si>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</si>
  <si>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</si>
  <si>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</si>
  <si>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</si>
  <si>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</si>
  <si>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</si>
  <si>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</si>
  <si>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</si>
  <si>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</si>
  <si>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</si>
  <si>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</si>
  <si>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</si>
  <si>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</si>
  <si>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</si>
  <si>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</si>
  <si>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</si>
  <si>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</si>
  <si>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</si>
  <si>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</si>
  <si>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</si>
  <si>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</si>
  <si>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</si>
  <si>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</si>
  <si>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</si>
  <si>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</si>
  <si>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</si>
  <si>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</si>
  <si>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</si>
  <si>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</si>
  <si>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</si>
  <si>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</si>
  <si>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</si>
  <si>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</si>
  <si>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</si>
  <si>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</si>
  <si>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</si>
  <si>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</si>
  <si>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</si>
  <si>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</si>
  <si>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</si>
  <si>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</si>
  <si>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</si>
  <si>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</si>
  <si>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</si>
  <si>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</si>
  <si>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</si>
  <si>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</si>
  <si>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</si>
  <si>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</si>
  <si>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</si>
  <si>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</si>
  <si>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</si>
  <si>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</si>
  <si>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</si>
  <si>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</si>
  <si>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</si>
  <si>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</si>
  <si>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</si>
  <si>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</si>
  <si>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</si>
  <si>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</si>
  <si>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</si>
  <si>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</si>
  <si>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</si>
  <si>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</si>
  <si>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</si>
  <si>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</si>
  <si>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</si>
  <si>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</si>
  <si>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</si>
  <si>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</si>
  <si>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</si>
  <si>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</si>
  <si>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</si>
  <si>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</si>
  <si>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</si>
  <si>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</si>
  <si>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</si>
  <si>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</si>
  <si>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</si>
  <si>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</si>
  <si>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</si>
  <si>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</si>
  <si>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</si>
  <si>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</si>
  <si>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</si>
  <si>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</si>
  <si>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</si>
  <si>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</si>
  <si>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</si>
  <si>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</si>
  <si>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</si>
  <si>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</si>
  <si>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</si>
  <si>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</si>
  <si>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</si>
  <si>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</si>
  <si>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</si>
  <si>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</si>
  <si>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</si>
  <si>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</si>
  <si>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</si>
  <si>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</si>
  <si>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</si>
  <si>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</si>
  <si>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</si>
  <si>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</si>
  <si>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</si>
  <si>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</si>
  <si>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</si>
  <si>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</si>
  <si>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</si>
  <si>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</si>
  <si>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</si>
  <si>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</si>
  <si>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</si>
  <si>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</si>
  <si>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</si>
  <si>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</si>
  <si>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</si>
  <si>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</si>
  <si>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</si>
  <si>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</si>
  <si>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</si>
  <si>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</si>
  <si>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</si>
  <si>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</si>
  <si>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</si>
  <si>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</si>
  <si>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</si>
  <si>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</si>
  <si>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</si>
  <si>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</si>
  <si>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</si>
  <si>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</si>
  <si>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</si>
  <si>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</si>
  <si>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</si>
  <si>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</si>
  <si>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</si>
  <si>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</si>
  <si>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</si>
  <si>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</si>
  <si>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</si>
  <si>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</si>
  <si>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</si>
  <si>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</si>
  <si>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</si>
  <si>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</si>
  <si>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</si>
  <si>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</si>
  <si>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</si>
  <si>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</si>
  <si>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</si>
  <si>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</si>
  <si>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</si>
  <si>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</si>
  <si>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</si>
  <si>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</si>
  <si>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</si>
  <si>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</si>
  <si>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</si>
  <si>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</si>
  <si>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</si>
  <si>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</si>
  <si>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</si>
  <si>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</si>
  <si>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</si>
  <si>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</si>
  <si>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</si>
  <si>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</si>
  <si>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</si>
  <si>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</si>
  <si>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</si>
  <si>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</si>
  <si>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</si>
  <si>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</si>
  <si>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</si>
  <si>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</si>
  <si>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</si>
  <si>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</si>
  <si>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</si>
  <si>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</si>
  <si>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</si>
  <si>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</si>
  <si>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</si>
  <si>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</si>
  <si>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</si>
  <si>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</si>
  <si>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</si>
  <si>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</si>
  <si>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</si>
  <si>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</si>
  <si>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</si>
  <si>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</si>
  <si>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</si>
  <si>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</si>
  <si>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</si>
  <si>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</si>
  <si>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</si>
  <si>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</si>
  <si>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</si>
  <si>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</si>
  <si>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</si>
  <si>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</si>
  <si>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</si>
  <si>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</si>
  <si>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</si>
  <si>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</si>
  <si>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</si>
  <si>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</si>
  <si>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</si>
  <si>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</si>
  <si>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</si>
  <si>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</si>
  <si>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</si>
  <si>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</si>
  <si>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</si>
  <si>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</si>
  <si>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</si>
  <si>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</si>
  <si>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</si>
  <si>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</si>
  <si>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</si>
  <si>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</si>
  <si>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</si>
  <si>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</si>
  <si>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</si>
  <si>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</si>
  <si>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</si>
  <si>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</si>
  <si>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</si>
  <si>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</si>
  <si>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</si>
  <si>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</si>
  <si>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</si>
  <si>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</si>
  <si>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</si>
  <si>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</si>
  <si>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</si>
  <si>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</si>
  <si>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</si>
  <si>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</si>
  <si>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</si>
  <si>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</si>
  <si>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</si>
  <si>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</si>
  <si>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</si>
  <si>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</si>
  <si>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</si>
  <si>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</si>
  <si>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</si>
  <si>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</si>
  <si>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</si>
  <si>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</si>
  <si>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</si>
  <si>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</si>
  <si>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</si>
  <si>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</si>
  <si>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</si>
  <si>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</si>
  <si>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</si>
  <si>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</si>
  <si>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</si>
  <si>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</si>
  <si>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</si>
  <si>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</si>
  <si>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</si>
  <si>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</si>
  <si>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</si>
  <si>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</si>
  <si>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</si>
  <si>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</si>
  <si>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</si>
  <si>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</si>
  <si>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</si>
  <si>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</si>
  <si>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</si>
  <si>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</si>
  <si>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</si>
  <si>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</si>
  <si>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</si>
  <si>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</si>
  <si>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</si>
  <si>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</si>
  <si>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</si>
  <si>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</si>
  <si>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</si>
  <si>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</si>
  <si>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</si>
  <si>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</si>
  <si>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</si>
  <si>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</si>
  <si>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</si>
  <si>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</si>
  <si>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</si>
  <si>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</si>
  <si>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</si>
  <si>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</si>
  <si>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</si>
  <si>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</si>
  <si>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</si>
  <si>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</si>
  <si>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</si>
  <si>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</si>
  <si>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</si>
  <si>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</si>
  <si>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</si>
  <si>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</si>
  <si>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</si>
  <si>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</si>
  <si>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</si>
  <si>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</si>
  <si>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</si>
  <si>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</si>
  <si>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</si>
  <si>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</si>
  <si>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</si>
  <si>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</si>
  <si>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</si>
  <si>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</si>
  <si>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</si>
  <si>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</si>
  <si>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</si>
  <si>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</si>
  <si>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</si>
  <si>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</si>
  <si>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</si>
  <si>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</si>
  <si>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</si>
  <si>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</si>
  <si>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</si>
  <si>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</si>
  <si>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</si>
  <si>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</si>
  <si>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</si>
  <si>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</si>
  <si>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</si>
  <si>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</si>
  <si>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</si>
  <si>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</si>
  <si>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</si>
  <si>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</si>
  <si>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</si>
  <si>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</si>
  <si>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</si>
  <si>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</si>
  <si>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</si>
  <si>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</si>
  <si>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</si>
  <si>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</si>
  <si>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</si>
  <si>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</si>
  <si>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</si>
  <si>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</si>
  <si>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</si>
  <si>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</si>
  <si>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</si>
  <si>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</si>
  <si>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</si>
  <si>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</si>
  <si>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</si>
  <si>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</si>
  <si>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</si>
  <si>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</si>
  <si>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</si>
  <si>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</si>
  <si>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</si>
  <si>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</si>
  <si>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</si>
  <si>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</si>
  <si>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</si>
  <si>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</si>
  <si>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</si>
  <si>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</si>
  <si>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</si>
  <si>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</si>
  <si>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</si>
  <si>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</si>
  <si>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</si>
  <si>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</si>
  <si>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</si>
  <si>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</si>
  <si>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</si>
  <si>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</si>
  <si>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</si>
  <si>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</si>
  <si>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</si>
  <si>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</si>
  <si>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</si>
  <si>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</si>
  <si>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</si>
  <si>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</si>
  <si>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</si>
  <si>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</si>
  <si>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</si>
  <si>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</si>
  <si>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</si>
  <si>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</si>
  <si>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</si>
  <si>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</si>
  <si>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</si>
  <si>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</si>
  <si>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</si>
  <si>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</si>
  <si>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</si>
  <si>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</si>
  <si>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</si>
  <si>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</si>
  <si>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</si>
  <si>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</si>
  <si>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</si>
  <si>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</si>
  <si>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</si>
  <si>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</si>
  <si>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</si>
  <si>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</si>
  <si>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</si>
  <si>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</si>
  <si>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</si>
  <si>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</si>
  <si>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</si>
  <si>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</si>
  <si>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</si>
  <si>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</si>
  <si>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</si>
  <si>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</si>
  <si>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</si>
  <si>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</si>
  <si>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</si>
  <si>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</si>
  <si>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</si>
  <si>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</si>
  <si>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</si>
  <si>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</si>
  <si>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</si>
  <si>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</si>
  <si>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</si>
  <si>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</si>
  <si>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</si>
  <si>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</si>
  <si>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</si>
  <si>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</si>
  <si>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</si>
  <si>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</si>
  <si>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</si>
  <si>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</si>
  <si>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</si>
  <si>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</si>
  <si>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</si>
  <si>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</si>
  <si>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</si>
  <si>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</si>
  <si>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</si>
  <si>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</si>
  <si>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</si>
  <si>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</si>
  <si>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</si>
  <si>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</si>
  <si>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</si>
  <si>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</si>
  <si>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</si>
  <si>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</si>
  <si>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</si>
  <si>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</si>
  <si>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</si>
  <si>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</si>
  <si>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</si>
  <si>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</si>
  <si>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</si>
  <si>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</si>
  <si>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</si>
  <si>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</si>
  <si>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</si>
  <si>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</si>
  <si>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</si>
  <si>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</si>
  <si>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</si>
  <si>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</si>
  <si>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</si>
  <si>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</si>
  <si>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</si>
  <si>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</si>
  <si>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</si>
  <si>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</si>
  <si>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</si>
  <si>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</si>
  <si>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</si>
  <si>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</si>
  <si>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</si>
  <si>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</si>
  <si>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</si>
  <si>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</si>
  <si>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</si>
  <si>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</si>
  <si>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</si>
  <si>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</si>
  <si>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</si>
  <si>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</si>
  <si>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</si>
  <si>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</si>
  <si>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</si>
  <si>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</si>
  <si>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</si>
  <si>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</si>
  <si>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</si>
  <si>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</si>
  <si>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</si>
  <si>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</si>
  <si>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</si>
  <si>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</si>
  <si>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</si>
  <si>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</si>
  <si>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</si>
  <si>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</si>
  <si>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</si>
  <si>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</si>
  <si>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</si>
  <si>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</si>
  <si>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</si>
  <si>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</si>
  <si>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</si>
  <si>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</si>
  <si>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</si>
  <si>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</si>
  <si>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</si>
  <si>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</si>
  <si>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</si>
  <si>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</si>
  <si>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</si>
  <si>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</si>
  <si>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</si>
  <si>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</si>
  <si>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</si>
  <si>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</si>
  <si>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</si>
  <si>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</si>
  <si>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</si>
  <si>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</si>
  <si>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</si>
  <si>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</si>
  <si>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</si>
  <si>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</si>
  <si>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</si>
  <si>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</si>
  <si>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</si>
  <si>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</si>
  <si>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</si>
  <si>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</si>
  <si>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</si>
  <si>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</si>
  <si>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</si>
  <si>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</si>
  <si>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</si>
  <si>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</si>
  <si>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</si>
  <si>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</si>
  <si>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</si>
  <si>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</si>
  <si>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</si>
  <si>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</si>
  <si>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</si>
  <si>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</si>
  <si>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</si>
  <si>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</si>
  <si>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</si>
  <si>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</si>
  <si>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</si>
  <si>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</si>
  <si>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</si>
  <si>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</si>
  <si>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</si>
  <si>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</si>
  <si>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</si>
  <si>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</si>
  <si>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</si>
  <si>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</si>
  <si>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</si>
  <si>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</si>
  <si>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</si>
  <si>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</si>
  <si>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</si>
  <si>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</si>
  <si>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</si>
  <si>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</si>
  <si>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</si>
  <si>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</si>
  <si>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</si>
  <si>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</si>
  <si>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</si>
  <si>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</si>
  <si>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</si>
  <si>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</si>
  <si>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</si>
  <si>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</si>
  <si>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</si>
  <si>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</si>
  <si>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</si>
  <si>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</si>
  <si>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</si>
  <si>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</si>
  <si>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</si>
  <si>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</si>
  <si>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</si>
  <si>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</si>
  <si>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</si>
  <si>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</si>
  <si>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</si>
  <si>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</si>
  <si>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</si>
  <si>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</si>
  <si>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</si>
  <si>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</si>
  <si>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</si>
  <si>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</si>
  <si>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</si>
  <si>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</si>
  <si>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</si>
  <si>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</si>
  <si>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</si>
  <si>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</si>
  <si>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</si>
  <si>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</si>
  <si>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</si>
  <si>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</si>
  <si>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</si>
  <si>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</si>
  <si>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</si>
  <si>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</si>
  <si>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</si>
  <si>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</si>
  <si>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</si>
  <si>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</si>
  <si>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</si>
  <si>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</si>
  <si>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</si>
  <si>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</si>
  <si>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</si>
  <si>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</si>
  <si>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</si>
  <si>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</si>
  <si>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</si>
  <si>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</si>
  <si>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</si>
  <si>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</si>
  <si>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</si>
  <si>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</si>
  <si>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</si>
  <si>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</si>
  <si>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</si>
  <si>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</si>
  <si>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</si>
  <si>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</si>
  <si>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</si>
  <si>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</si>
  <si>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</si>
  <si>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</si>
  <si>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</si>
  <si>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</si>
  <si>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</si>
  <si>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</si>
  <si>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</si>
  <si>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</si>
  <si>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</si>
  <si>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</si>
  <si>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</si>
  <si>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</si>
  <si>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</si>
  <si>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</si>
  <si>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</si>
  <si>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</si>
  <si>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</si>
  <si>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</si>
  <si>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</si>
  <si>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</si>
  <si>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</si>
  <si>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</si>
  <si>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</si>
  <si>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</si>
  <si>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</si>
  <si>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</si>
  <si>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</si>
  <si>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</si>
  <si>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</si>
  <si>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</si>
  <si>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</si>
  <si>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</si>
  <si>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</si>
  <si>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</si>
  <si>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</si>
  <si>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</si>
  <si>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</si>
  <si>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</si>
  <si>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</si>
  <si>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</si>
  <si>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</si>
  <si>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</si>
  <si>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</si>
  <si>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</si>
  <si>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</si>
  <si>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</si>
  <si>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</si>
  <si>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</si>
  <si>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</si>
  <si>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</si>
  <si>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</si>
  <si>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</si>
  <si>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</si>
  <si>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</si>
  <si>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</si>
  <si>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</si>
  <si>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</si>
  <si>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</si>
  <si>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</si>
  <si>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</si>
  <si>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</si>
  <si>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</si>
  <si>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</si>
  <si>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</si>
  <si>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</si>
  <si>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</si>
  <si>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</si>
  <si>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</si>
  <si>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</si>
  <si>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</si>
  <si>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</si>
  <si>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</si>
  <si>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</si>
  <si>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</si>
  <si>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</si>
  <si>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</si>
  <si>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</si>
  <si>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</si>
  <si>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</si>
  <si>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</si>
  <si>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</si>
  <si>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</si>
  <si>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</si>
  <si>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</si>
  <si>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</si>
  <si>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</si>
  <si>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</si>
  <si>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</si>
  <si>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</si>
  <si>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</si>
  <si>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</si>
  <si>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</si>
  <si>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</si>
  <si>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</si>
  <si>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</si>
  <si>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</si>
  <si>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</si>
  <si>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</si>
  <si>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</si>
  <si>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</si>
  <si>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</si>
  <si>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</si>
  <si>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</si>
  <si>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</si>
  <si>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</si>
  <si>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</si>
  <si>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</si>
  <si>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</si>
  <si>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</si>
  <si>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</si>
  <si>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</si>
  <si>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</si>
  <si>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</si>
  <si>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</si>
  <si>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</si>
  <si>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</si>
  <si>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</si>
  <si>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</si>
  <si>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</si>
  <si>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</si>
  <si>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</si>
  <si>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</si>
  <si>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</si>
  <si>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</si>
  <si>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</si>
  <si>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</si>
  <si>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</si>
  <si>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</si>
  <si>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</si>
  <si>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</si>
  <si>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</si>
  <si>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</si>
  <si>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</si>
  <si>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</si>
  <si>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</si>
  <si>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</si>
  <si>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</si>
  <si>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</si>
  <si>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</si>
  <si>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</si>
  <si>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</si>
  <si>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</si>
  <si>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</si>
  <si>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</si>
  <si>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</si>
  <si>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</si>
  <si>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</si>
  <si>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</si>
  <si>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</si>
  <si>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</si>
  <si>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</si>
  <si>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</si>
  <si>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</si>
  <si>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</si>
  <si>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</si>
  <si>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</si>
  <si>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</si>
  <si>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</si>
  <si>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</si>
  <si>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</si>
  <si>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</si>
  <si>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</si>
  <si>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</si>
  <si>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</si>
  <si>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</si>
  <si>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</si>
  <si>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</si>
  <si>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</si>
  <si>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</si>
  <si>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</si>
  <si>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</si>
  <si>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</si>
  <si>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</si>
  <si>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</si>
  <si>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</si>
  <si>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</si>
  <si>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</si>
  <si>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</si>
  <si>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</si>
  <si>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</si>
  <si>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</si>
  <si>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</si>
  <si>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</si>
  <si>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</si>
  <si>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</si>
  <si>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</si>
  <si>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</si>
  <si>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</si>
  <si>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</si>
  <si>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</si>
  <si>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</si>
  <si>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</si>
  <si>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</si>
  <si>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</si>
  <si>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</si>
  <si>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</si>
  <si>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</si>
  <si>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</si>
  <si>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</si>
  <si>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</si>
  <si>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</si>
  <si>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</si>
  <si>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</si>
  <si>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</si>
  <si>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</si>
  <si>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</si>
  <si>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</si>
  <si>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</si>
  <si>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</si>
  <si>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</si>
  <si>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</si>
  <si>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</si>
  <si>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</si>
  <si>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</si>
  <si>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</si>
  <si>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</si>
  <si>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</si>
  <si>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</si>
  <si>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</si>
  <si>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</si>
  <si>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</si>
  <si>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</si>
  <si>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</si>
  <si>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</si>
  <si>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</si>
  <si>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</si>
  <si>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</si>
  <si>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</si>
  <si>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</si>
  <si>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</si>
  <si>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</si>
  <si>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</si>
  <si>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</si>
  <si>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</si>
  <si>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</si>
  <si>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</si>
  <si>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</si>
  <si>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</si>
  <si>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</si>
  <si>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</si>
  <si>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</si>
  <si>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</si>
  <si>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</si>
  <si>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</si>
  <si>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</si>
  <si>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</si>
  <si>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</si>
  <si>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</si>
  <si>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</si>
  <si>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</si>
  <si>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</si>
  <si>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</si>
  <si>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</si>
  <si>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</si>
  <si>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</si>
  <si>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</si>
  <si>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</si>
  <si>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</si>
  <si>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</si>
  <si>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</si>
  <si>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</si>
  <si>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</si>
  <si>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</si>
  <si>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</si>
  <si>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</si>
  <si>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</si>
  <si>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</si>
  <si>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</si>
  <si>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</si>
  <si>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</si>
  <si>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</si>
  <si>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</si>
  <si>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</si>
  <si>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</si>
  <si>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</si>
  <si>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</si>
  <si>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</si>
  <si>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</si>
  <si>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</si>
  <si>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</si>
  <si>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</si>
  <si>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</si>
  <si>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</si>
  <si>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</si>
  <si>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</si>
  <si>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</si>
  <si>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</si>
  <si>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</si>
  <si>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</si>
  <si>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</si>
  <si>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</si>
  <si>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</si>
  <si>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</si>
  <si>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</si>
  <si>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</si>
  <si>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</si>
  <si>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</si>
  <si>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</si>
  <si>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</si>
  <si>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</si>
  <si>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</si>
  <si>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</si>
  <si>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</si>
  <si>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</si>
  <si>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</si>
  <si>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</si>
  <si>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</si>
  <si>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</si>
  <si>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</si>
  <si>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</si>
  <si>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</si>
  <si>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</si>
  <si>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</si>
  <si>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</si>
  <si>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</si>
  <si>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</si>
  <si>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</si>
  <si>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</si>
  <si>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</si>
  <si>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</si>
  <si>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</si>
  <si>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</si>
  <si>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</si>
  <si>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</si>
  <si>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</si>
  <si>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</si>
  <si>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</si>
  <si>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</si>
  <si>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</si>
  <si>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</si>
  <si>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</si>
  <si>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</si>
  <si>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</si>
  <si>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</si>
  <si>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</si>
  <si>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</si>
  <si>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</si>
  <si>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</si>
  <si>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</si>
  <si>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</si>
  <si>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</si>
  <si>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</si>
  <si>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</si>
  <si>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</si>
  <si>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</si>
  <si>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</si>
  <si>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</si>
  <si>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</si>
  <si>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</si>
  <si>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</si>
  <si>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</si>
  <si>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</si>
  <si>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</si>
  <si>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</si>
  <si>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</si>
  <si>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</si>
  <si>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</si>
  <si>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</si>
  <si>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</si>
  <si>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</si>
  <si>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</si>
  <si>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</si>
  <si>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</si>
  <si>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</si>
  <si>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</si>
  <si>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</si>
  <si>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</si>
  <si>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</si>
  <si>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</si>
  <si>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</si>
  <si>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</si>
  <si>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</si>
  <si>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</si>
  <si>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</si>
  <si>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</si>
  <si>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</si>
  <si>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</si>
  <si>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</si>
  <si>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</si>
  <si>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</si>
  <si>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</si>
  <si>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</si>
  <si>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</si>
  <si>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</si>
  <si>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</si>
  <si>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</si>
  <si>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</si>
  <si>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</si>
  <si>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</si>
  <si>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</si>
  <si>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</si>
  <si>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</si>
  <si>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</si>
  <si>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</si>
  <si>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</si>
  <si>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</si>
  <si>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</si>
  <si>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</si>
  <si>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</si>
  <si>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</si>
  <si>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</si>
  <si>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</si>
  <si>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</si>
  <si>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</si>
  <si>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</si>
  <si>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</si>
  <si>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</si>
  <si>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</si>
  <si>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</si>
  <si>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</si>
  <si>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</si>
  <si>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</si>
  <si>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</si>
  <si>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</si>
  <si>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</si>
  <si>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</si>
  <si>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</si>
  <si>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</si>
  <si>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</si>
  <si>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</si>
  <si>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</si>
  <si>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</si>
  <si>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</si>
  <si>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</si>
  <si>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</si>
  <si>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</si>
  <si>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</si>
  <si>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</si>
  <si>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</si>
  <si>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</si>
  <si>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</si>
  <si>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</si>
  <si>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</si>
  <si>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</si>
  <si>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</si>
  <si>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</si>
  <si>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</si>
  <si>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</si>
  <si>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</si>
  <si>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</si>
  <si>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</si>
  <si>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</si>
  <si>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</si>
  <si>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</si>
  <si>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</si>
  <si>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</si>
  <si>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</si>
  <si>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</si>
  <si>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</si>
  <si>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</si>
  <si>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</si>
  <si>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</si>
  <si>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</si>
  <si>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</si>
  <si>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</si>
  <si>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</si>
  <si>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</si>
  <si>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</si>
  <si>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</si>
  <si>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</si>
  <si>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</si>
  <si>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</si>
  <si>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</si>
  <si>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</si>
  <si>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</si>
  <si>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</si>
  <si>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</si>
  <si>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</si>
  <si>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</si>
  <si>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</si>
  <si>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</si>
  <si>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</si>
  <si>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</si>
  <si>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</si>
  <si>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</si>
  <si>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</si>
  <si>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</si>
  <si>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</si>
  <si>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</si>
  <si>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</si>
  <si>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</si>
  <si>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</si>
  <si>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</si>
  <si>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</si>
  <si>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</si>
  <si>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</si>
  <si>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</si>
  <si>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</si>
  <si>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</si>
  <si>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</si>
  <si>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</si>
  <si>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</si>
  <si>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</si>
  <si>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</si>
  <si>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</si>
  <si>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</si>
  <si>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</si>
  <si>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</si>
  <si>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</si>
  <si>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</si>
  <si>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</si>
  <si>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</si>
  <si>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</si>
  <si>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</si>
  <si>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</si>
  <si>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</si>
  <si>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</si>
  <si>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</si>
  <si>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</si>
  <si>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</si>
  <si>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</si>
  <si>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</si>
  <si>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</si>
  <si>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</si>
  <si>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</si>
  <si>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</si>
  <si>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</si>
  <si>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</si>
  <si>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</si>
  <si>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</si>
  <si>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</si>
  <si>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</si>
  <si>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</si>
  <si>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</si>
  <si>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</si>
  <si>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</si>
  <si>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</si>
  <si>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</si>
  <si>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</si>
  <si>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</si>
  <si>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</si>
  <si>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</si>
  <si>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</si>
  <si>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</si>
  <si>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</si>
  <si>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</si>
  <si>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</si>
  <si>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</si>
  <si>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</si>
  <si>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</si>
  <si>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</si>
  <si>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</si>
  <si>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</si>
  <si>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</si>
  <si>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</si>
  <si>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</si>
  <si>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</si>
  <si>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</si>
  <si>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</si>
  <si>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</si>
  <si>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</si>
  <si>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</si>
  <si>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</si>
  <si>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</si>
  <si>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</si>
  <si>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</si>
  <si>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</si>
  <si>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</si>
  <si>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</si>
  <si>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</si>
  <si>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</si>
  <si>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</si>
  <si>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</si>
  <si>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</si>
  <si>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</si>
  <si>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</si>
  <si>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</si>
  <si>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</si>
  <si>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</si>
  <si>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</si>
  <si>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</si>
  <si>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</si>
  <si>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</si>
  <si>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</si>
  <si>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</si>
  <si>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</si>
  <si>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</si>
  <si>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</si>
  <si>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</si>
  <si>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</si>
  <si>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</si>
  <si>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</si>
  <si>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</si>
  <si>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</si>
  <si>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</si>
  <si>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</si>
  <si>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</si>
  <si>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</si>
  <si>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</si>
  <si>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</si>
  <si>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</si>
  <si>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</si>
  <si>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</si>
  <si>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</si>
  <si>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</si>
  <si>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</si>
  <si>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</si>
  <si>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</si>
  <si>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</si>
  <si>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</si>
  <si>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</si>
  <si>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</si>
  <si>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</si>
  <si>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</si>
  <si>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</si>
  <si>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</si>
  <si>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</si>
  <si>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</si>
  <si>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</si>
  <si>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</si>
  <si>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</si>
  <si>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</si>
  <si>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</si>
  <si>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</si>
  <si>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</si>
  <si>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</si>
  <si>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</si>
  <si>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</si>
  <si>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</si>
  <si>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</si>
  <si>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</si>
  <si>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</si>
  <si>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</si>
  <si>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</si>
  <si>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</si>
  <si>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</si>
  <si>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</si>
  <si>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</si>
  <si>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</si>
  <si>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</si>
  <si>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</si>
  <si>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</si>
  <si>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</si>
  <si>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</si>
  <si>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</si>
  <si>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</si>
  <si>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</si>
  <si>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</si>
  <si>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</si>
  <si>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</si>
  <si>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</si>
  <si>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</si>
  <si>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</si>
  <si>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</si>
  <si>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</si>
  <si>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</si>
  <si>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</si>
  <si>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</si>
  <si>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</si>
  <si>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</si>
  <si>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</si>
  <si>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</si>
  <si>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</si>
  <si>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</si>
  <si>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</si>
  <si>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</si>
  <si>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</si>
  <si>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</si>
  <si>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</si>
  <si>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</si>
  <si>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</si>
  <si>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</si>
  <si>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</si>
  <si>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</si>
  <si>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</si>
  <si>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</si>
  <si>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</si>
  <si>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</si>
  <si>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</si>
  <si>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</si>
  <si>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</si>
  <si>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</si>
  <si>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</si>
  <si>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</si>
  <si>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</si>
  <si>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</si>
  <si>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</si>
  <si>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</si>
  <si>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</si>
  <si>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</si>
  <si>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</si>
  <si>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</si>
  <si>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</si>
  <si>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</si>
  <si>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</si>
  <si>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</si>
  <si>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</si>
  <si>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</si>
  <si>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</si>
  <si>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</si>
  <si>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</si>
  <si>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</si>
  <si>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</si>
  <si>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</si>
  <si>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</si>
  <si>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</si>
  <si>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</si>
  <si>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</si>
  <si>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</si>
  <si>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</si>
  <si>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</si>
  <si>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</si>
  <si>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</si>
  <si>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</si>
  <si>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</si>
  <si>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</si>
  <si>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</si>
  <si>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</si>
  <si>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</si>
  <si>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</si>
  <si>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</si>
  <si>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</si>
  <si>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</si>
  <si>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</si>
  <si>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</si>
  <si>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</si>
  <si>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</si>
  <si>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</si>
  <si>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</si>
  <si>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</si>
  <si>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</si>
  <si>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</si>
  <si>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</si>
  <si>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</si>
  <si>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</si>
  <si>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</si>
  <si>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</si>
  <si>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</si>
  <si>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</si>
  <si>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</si>
  <si>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</si>
  <si>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</si>
  <si>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</si>
  <si>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</si>
  <si>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</si>
  <si>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</si>
  <si>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</si>
  <si>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</si>
  <si>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</si>
  <si>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</si>
  <si>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</si>
  <si>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</si>
  <si>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</si>
  <si>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</si>
  <si>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</si>
  <si>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</si>
  <si>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</si>
  <si>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</si>
  <si>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</si>
  <si>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</si>
  <si>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</si>
  <si>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</si>
  <si>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</si>
  <si>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</si>
  <si>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</si>
  <si>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</si>
  <si>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</si>
  <si>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</si>
  <si>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</si>
  <si>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</si>
  <si>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</si>
  <si>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</si>
  <si>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</si>
  <si>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</si>
  <si>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</si>
  <si>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</si>
  <si>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</si>
  <si>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</si>
  <si>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</si>
  <si>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</si>
  <si>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</si>
  <si>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</si>
  <si>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</si>
  <si>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</si>
  <si>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</si>
  <si>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</si>
  <si>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</si>
  <si>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</si>
  <si>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</si>
  <si>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</si>
  <si>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</si>
  <si>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</si>
  <si>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</si>
  <si>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</si>
  <si>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</si>
  <si>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</si>
  <si>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</si>
  <si>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</si>
  <si>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</si>
  <si>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</si>
  <si>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</si>
  <si>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</si>
  <si>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</si>
  <si>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</si>
  <si>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</si>
  <si>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</si>
  <si>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</si>
  <si>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</si>
  <si>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</si>
  <si>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</si>
  <si>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</si>
  <si>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</si>
  <si>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</si>
  <si>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</si>
  <si>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</si>
  <si>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</si>
  <si>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</si>
  <si>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</si>
  <si>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</si>
  <si>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</si>
  <si>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</si>
  <si>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</si>
  <si>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</si>
  <si>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</si>
  <si>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</si>
  <si>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</si>
  <si>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</si>
  <si>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</si>
  <si>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</si>
  <si>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</si>
  <si>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</si>
  <si>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</si>
  <si>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</si>
  <si>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</si>
  <si>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</si>
  <si>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</si>
  <si>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</si>
  <si>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</si>
  <si>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</si>
  <si>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</si>
  <si>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</si>
  <si>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</si>
  <si>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</si>
  <si>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</si>
  <si>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</si>
  <si>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</si>
  <si>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</si>
  <si>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</si>
  <si>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</si>
  <si>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</si>
  <si>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</si>
  <si>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</si>
  <si>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</si>
  <si>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</si>
  <si>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</si>
  <si>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</si>
  <si>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</si>
  <si>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</si>
  <si>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</si>
  <si>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</si>
  <si>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</si>
  <si>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</si>
  <si>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</si>
  <si>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</si>
  <si>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</si>
  <si>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</si>
  <si>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</si>
  <si>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</si>
  <si>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</si>
  <si>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</si>
  <si>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</si>
  <si>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</si>
  <si>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</si>
  <si>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</si>
  <si>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</si>
  <si>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</si>
  <si>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</si>
  <si>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</si>
  <si>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</si>
  <si>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</si>
  <si>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</si>
  <si>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</si>
  <si>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</si>
  <si>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</si>
  <si>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</si>
  <si>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</si>
  <si>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</si>
  <si>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</si>
  <si>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</si>
  <si>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</si>
  <si>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</si>
  <si>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</si>
  <si>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</si>
  <si>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</si>
  <si>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</si>
  <si>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</si>
  <si>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</si>
  <si>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</si>
  <si>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</si>
  <si>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</si>
  <si>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</si>
  <si>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</si>
  <si>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</si>
  <si>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</si>
  <si>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</si>
  <si>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</si>
  <si>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</si>
  <si>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</si>
  <si>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</si>
  <si>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</si>
  <si>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</si>
  <si>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</si>
  <si>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</si>
  <si>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</si>
  <si>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</si>
  <si>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</si>
  <si>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</si>
  <si>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</si>
  <si>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</si>
  <si>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</si>
  <si>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</si>
  <si>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</si>
  <si>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</si>
  <si>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</si>
  <si>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</si>
  <si>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</si>
  <si>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</si>
  <si>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</si>
  <si>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</si>
  <si>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</si>
  <si>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</si>
  <si>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</si>
  <si>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</si>
  <si>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</si>
  <si>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</si>
  <si>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</si>
  <si>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</si>
  <si>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</si>
  <si>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</si>
  <si>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</si>
  <si>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</si>
  <si>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</si>
  <si>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</si>
  <si>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</si>
  <si>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</si>
  <si>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</si>
  <si>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</si>
  <si>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</si>
  <si>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</si>
  <si>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</si>
  <si>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</si>
  <si>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</si>
  <si>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</si>
  <si>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</si>
  <si>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</si>
  <si>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</si>
  <si>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</si>
  <si>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</si>
  <si>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</si>
  <si>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</si>
  <si>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</si>
  <si>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</si>
  <si>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</si>
  <si>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</si>
  <si>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</si>
  <si>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</si>
  <si>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</si>
  <si>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</si>
  <si>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</si>
  <si>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</si>
  <si>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</si>
  <si>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</si>
  <si>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</si>
  <si>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</si>
  <si>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</si>
  <si>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</si>
  <si>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</si>
  <si>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</si>
  <si>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</si>
  <si>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</si>
  <si>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</si>
  <si>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</si>
  <si>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</si>
  <si>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</si>
  <si>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</si>
  <si>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</si>
  <si>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</si>
  <si>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</si>
  <si>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</si>
  <si>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</si>
  <si>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</si>
  <si>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</si>
  <si>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</si>
  <si>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</si>
  <si>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</si>
  <si>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</si>
  <si>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</si>
  <si>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</si>
  <si>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</si>
  <si>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</si>
  <si>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</si>
  <si>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</si>
  <si>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</si>
  <si>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</si>
  <si>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</si>
  <si>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</si>
  <si>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</si>
  <si>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</si>
  <si>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</si>
  <si>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</si>
  <si>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</si>
  <si>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</si>
  <si>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</si>
  <si>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</si>
  <si>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</si>
  <si>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</si>
  <si>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</si>
  <si>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</si>
  <si>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</si>
  <si>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</si>
  <si>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</si>
  <si>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</si>
  <si>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</si>
  <si>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</si>
  <si>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</si>
  <si>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</si>
  <si>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</si>
  <si>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</si>
  <si>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</si>
  <si>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</si>
  <si>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</si>
  <si>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</si>
  <si>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</si>
  <si>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</si>
  <si>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</si>
  <si>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</si>
  <si>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</si>
  <si>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</si>
  <si>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</si>
  <si>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</si>
  <si>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</si>
  <si>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</si>
  <si>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</si>
  <si>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</si>
  <si>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</si>
  <si>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</si>
  <si>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</si>
  <si>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</si>
  <si>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</si>
  <si>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</si>
  <si>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</si>
  <si>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</si>
  <si>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</si>
  <si>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</si>
  <si>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</si>
  <si>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</si>
  <si>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</si>
  <si>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</si>
  <si>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</si>
  <si>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</si>
  <si>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</si>
  <si>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</si>
  <si>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</si>
  <si>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</si>
  <si>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</si>
  <si>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</si>
  <si>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</si>
  <si>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</si>
  <si>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</si>
  <si>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</si>
  <si>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</si>
  <si>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</si>
  <si>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</si>
  <si>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</si>
  <si>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</si>
  <si>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</si>
  <si>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</si>
  <si>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</si>
  <si>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</si>
  <si>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</si>
  <si>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</si>
  <si>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</si>
  <si>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</si>
  <si>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</si>
  <si>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</si>
  <si>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</si>
  <si>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</si>
  <si>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</si>
  <si>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</si>
  <si>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</si>
  <si>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</si>
  <si>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</si>
  <si>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</si>
  <si>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</si>
  <si>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</si>
  <si>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</si>
  <si>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</si>
  <si>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</si>
  <si>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</si>
  <si>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</si>
  <si>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</si>
  <si>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</si>
  <si>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</si>
  <si>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</si>
  <si>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</si>
  <si>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</si>
  <si>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</si>
  <si>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</si>
  <si>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</si>
  <si>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</si>
  <si>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</si>
  <si>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</si>
  <si>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</si>
  <si>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</si>
  <si>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</si>
  <si>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</si>
  <si>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</si>
  <si>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</si>
  <si>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</si>
  <si>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</si>
  <si>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</si>
  <si>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</si>
  <si>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</si>
  <si>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</si>
  <si>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</si>
  <si>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</si>
  <si>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</si>
  <si>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</si>
  <si>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</si>
  <si>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</si>
  <si>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</si>
  <si>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</si>
  <si>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</si>
  <si>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</si>
  <si>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</si>
  <si>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</si>
  <si>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</si>
  <si>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</si>
  <si>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</si>
  <si>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</si>
  <si>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</si>
  <si>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</si>
  <si>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</si>
  <si>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</si>
  <si>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</si>
  <si>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</si>
  <si>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</si>
  <si>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</si>
  <si>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</si>
  <si>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</si>
  <si>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</si>
  <si>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</si>
  <si>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</si>
  <si>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</si>
  <si>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</si>
  <si>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</si>
  <si>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</si>
  <si>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</si>
  <si>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</si>
  <si>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</si>
  <si>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</si>
  <si>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</si>
  <si>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</si>
  <si>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</si>
  <si>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</si>
  <si>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</si>
  <si>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</si>
  <si>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</si>
  <si>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</si>
  <si>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</si>
  <si>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</si>
  <si>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</si>
  <si>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</si>
  <si>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</si>
  <si>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</si>
  <si>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</si>
  <si>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</si>
  <si>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</si>
  <si>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</si>
  <si>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</si>
  <si>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</si>
  <si>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</si>
  <si>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</si>
  <si>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</si>
  <si>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</si>
  <si>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</si>
  <si>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</si>
  <si>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</si>
  <si>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</si>
  <si>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</si>
  <si>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</si>
  <si>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</si>
  <si>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</si>
  <si>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</si>
  <si>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</si>
  <si>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</si>
  <si>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</si>
  <si>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</si>
  <si>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</si>
  <si>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</si>
  <si>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</si>
  <si>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</si>
  <si>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</si>
  <si>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</si>
  <si>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</si>
  <si>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</si>
  <si>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</si>
  <si>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</si>
  <si>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</si>
  <si>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</si>
  <si>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</si>
  <si>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</si>
  <si>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</si>
  <si>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</si>
  <si>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</si>
  <si>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</si>
  <si>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</si>
  <si>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</si>
  <si>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</si>
  <si>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</si>
  <si>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</si>
  <si>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</si>
  <si>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</si>
  <si>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</si>
  <si>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</si>
  <si>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</si>
  <si>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</si>
  <si>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</si>
  <si>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</si>
  <si>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</si>
  <si>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</si>
  <si>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</si>
  <si>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</si>
  <si>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</si>
  <si>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</si>
  <si>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</si>
  <si>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</si>
  <si>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</si>
  <si>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</si>
  <si>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</si>
  <si>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</si>
  <si>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</si>
  <si>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</si>
  <si>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</si>
  <si>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</si>
  <si>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</si>
  <si>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</si>
  <si>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</si>
  <si>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</si>
  <si>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</si>
  <si>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</si>
  <si>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</si>
  <si>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</si>
  <si>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</si>
  <si>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</si>
  <si>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</si>
  <si>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</si>
  <si>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</si>
  <si>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</si>
  <si>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</si>
  <si>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</si>
  <si>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</si>
  <si>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</si>
  <si>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</si>
  <si>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</si>
  <si>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</si>
  <si>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</si>
  <si>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</si>
  <si>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</si>
  <si>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</si>
  <si>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</si>
  <si>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</si>
  <si>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</si>
  <si>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</si>
  <si>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</si>
  <si>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</si>
  <si>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</si>
  <si>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</si>
  <si>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</si>
  <si>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</si>
  <si>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</si>
  <si>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</si>
  <si>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</si>
  <si>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</si>
  <si>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</si>
  <si>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</si>
  <si>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</si>
  <si>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</si>
  <si>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</si>
  <si>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</si>
  <si>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</si>
  <si>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</si>
  <si>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</si>
  <si>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</si>
  <si>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</si>
  <si>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</si>
  <si>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</si>
  <si>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</si>
  <si>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</si>
  <si>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</si>
  <si>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</si>
  <si>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</si>
  <si>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</si>
  <si>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</si>
  <si>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</si>
  <si>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</si>
  <si>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</si>
  <si>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</si>
  <si>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</si>
  <si>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</si>
  <si>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</si>
  <si>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</si>
  <si>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</si>
  <si>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</si>
  <si>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</si>
  <si>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</si>
  <si>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</si>
  <si>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</si>
  <si>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</si>
  <si>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</si>
  <si>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</si>
  <si>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</si>
  <si>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</si>
  <si>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</si>
  <si>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</si>
  <si>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</si>
  <si>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</si>
  <si>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</si>
  <si>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</si>
  <si>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</si>
  <si>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</si>
  <si>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</si>
  <si>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</si>
  <si>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</si>
  <si>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</si>
  <si>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</si>
  <si>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</si>
  <si>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</si>
  <si>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</si>
  <si>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</si>
  <si>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</si>
  <si>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</si>
  <si>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</si>
  <si>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</si>
  <si>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</si>
  <si>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</si>
  <si>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</si>
  <si>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</si>
  <si>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</si>
  <si>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</si>
  <si>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</si>
  <si>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</si>
  <si>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</si>
  <si>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</si>
  <si>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</si>
  <si>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</si>
  <si>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</si>
  <si>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</si>
  <si>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</si>
  <si>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</si>
  <si>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</si>
  <si>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</si>
  <si>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</si>
  <si>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</si>
  <si>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</si>
  <si>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</si>
  <si>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</si>
  <si>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</si>
  <si>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</si>
  <si>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</si>
  <si>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</si>
  <si>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</si>
  <si>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</si>
  <si>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</si>
  <si>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</si>
  <si>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</si>
  <si>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</si>
  <si>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</si>
  <si>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</si>
  <si>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</si>
  <si>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</si>
  <si>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</si>
  <si>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</si>
  <si>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</si>
  <si>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</si>
  <si>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</si>
  <si>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</si>
  <si>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</si>
  <si>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</si>
  <si>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</si>
  <si>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</si>
  <si>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</si>
  <si>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</si>
  <si>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</si>
  <si>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</si>
  <si>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</si>
  <si>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</si>
  <si>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</si>
  <si>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</si>
  <si>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</si>
  <si>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</si>
  <si>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</si>
  <si>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</si>
  <si>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</si>
  <si>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</si>
  <si>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</si>
  <si>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</si>
  <si>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</si>
  <si>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</si>
  <si>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</si>
  <si>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</si>
  <si>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</si>
  <si>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</si>
  <si>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</si>
  <si>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</si>
  <si>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</si>
  <si>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</si>
  <si>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</si>
  <si>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</si>
  <si>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</si>
  <si>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</si>
  <si>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</si>
  <si>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</si>
  <si>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</si>
  <si>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</si>
  <si>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</si>
  <si>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</si>
  <si>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</si>
  <si>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</si>
  <si>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</si>
  <si>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</si>
  <si>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</si>
  <si>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</si>
  <si>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</si>
  <si>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</si>
  <si>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</si>
  <si>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</si>
  <si>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</si>
  <si>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</si>
  <si>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</si>
  <si>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</si>
  <si>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</si>
  <si>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</si>
  <si>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</si>
  <si>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</si>
  <si>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</si>
  <si>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</si>
  <si>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</si>
  <si>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</si>
  <si>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</si>
  <si>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</si>
  <si>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</si>
  <si>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</si>
  <si>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</si>
  <si>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</si>
  <si>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</si>
  <si>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</si>
  <si>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</si>
  <si>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</si>
  <si>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</si>
  <si>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</si>
  <si>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</si>
  <si>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</si>
  <si>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</si>
  <si>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</si>
  <si>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</si>
  <si>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</si>
  <si>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</si>
  <si>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</si>
  <si>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</si>
  <si>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</si>
  <si>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</si>
  <si>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</si>
  <si>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</si>
  <si>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</si>
  <si>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</si>
  <si>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</si>
  <si>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</si>
  <si>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</si>
  <si>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</si>
  <si>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</si>
  <si>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</si>
  <si>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</si>
  <si>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</si>
  <si>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</si>
  <si>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</si>
  <si>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</si>
  <si>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</si>
  <si>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</si>
  <si>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</si>
  <si>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</si>
  <si>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</si>
  <si>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</si>
  <si>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</si>
  <si>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</si>
  <si>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</si>
  <si>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</si>
  <si>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</si>
  <si>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</si>
  <si>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</si>
  <si>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</si>
  <si>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</si>
  <si>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</si>
  <si>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</si>
  <si>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</si>
  <si>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</si>
  <si>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</si>
  <si>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</si>
  <si>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</si>
  <si>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</si>
  <si>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</si>
  <si>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</si>
  <si>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</si>
  <si>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</si>
  <si>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</si>
  <si>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</si>
  <si>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</si>
  <si>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</si>
  <si>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</si>
  <si>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</si>
  <si>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</si>
  <si>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</si>
  <si>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</si>
  <si>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</si>
  <si>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</si>
  <si>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</si>
  <si>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</si>
  <si>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</si>
  <si>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</si>
  <si>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</si>
  <si>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</si>
  <si>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</si>
  <si>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</si>
  <si>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</si>
  <si>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</si>
  <si>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</si>
  <si>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</si>
  <si>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</si>
  <si>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</si>
  <si>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</si>
  <si>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</si>
  <si>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</si>
  <si>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</si>
  <si>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</si>
  <si>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</si>
  <si>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</si>
  <si>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</si>
  <si>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</si>
  <si>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</si>
  <si>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</si>
  <si>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</si>
  <si>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</si>
  <si>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</si>
  <si>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</si>
  <si>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</si>
  <si>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</si>
  <si>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</si>
  <si>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</si>
  <si>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</si>
  <si>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</si>
  <si>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</si>
  <si>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</si>
  <si>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</si>
  <si>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</si>
  <si>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</si>
  <si>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</si>
  <si>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</si>
  <si>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</si>
  <si>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</si>
  <si>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</si>
  <si>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</si>
  <si>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</si>
  <si>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</si>
  <si>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</si>
  <si>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</si>
  <si>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</si>
  <si>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</si>
  <si>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</si>
  <si>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</si>
  <si>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</si>
  <si>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</si>
  <si>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</si>
  <si>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</si>
  <si>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</si>
  <si>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</si>
  <si>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</si>
  <si>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</si>
  <si>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</si>
  <si>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</si>
  <si>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</si>
  <si>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</si>
  <si>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</si>
  <si>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</si>
  <si>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</si>
  <si>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</si>
  <si>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</si>
  <si>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</si>
  <si>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</si>
  <si>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</si>
  <si>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</si>
  <si>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</si>
  <si>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</si>
  <si>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</si>
  <si>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</si>
  <si>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</si>
  <si>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</si>
  <si>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</si>
  <si>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</si>
  <si>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</si>
  <si>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</si>
  <si>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</si>
  <si>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</si>
  <si>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</si>
  <si>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</si>
  <si>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</si>
  <si>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</si>
  <si>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</si>
  <si>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</si>
  <si>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</si>
  <si>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</si>
  <si>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</si>
  <si>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</si>
  <si>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</si>
  <si>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</si>
  <si>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</si>
  <si>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</si>
  <si>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</si>
  <si>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</si>
  <si>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</si>
  <si>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</si>
  <si>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</si>
  <si>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</si>
  <si>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</si>
  <si>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</si>
  <si>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</si>
  <si>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</si>
  <si>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</si>
  <si>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</si>
  <si>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</si>
  <si>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</si>
  <si>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</si>
  <si>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</si>
  <si>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</si>
  <si>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</si>
  <si>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</si>
  <si>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</si>
  <si>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</si>
  <si>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</si>
  <si>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</si>
  <si>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</si>
  <si>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</si>
  <si>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</si>
  <si>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</si>
  <si>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</si>
  <si>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</si>
  <si>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</si>
  <si>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</si>
  <si>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</si>
  <si>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</si>
  <si>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</si>
  <si>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</si>
  <si>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</si>
  <si>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</si>
  <si>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</si>
  <si>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</si>
  <si>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</si>
  <si>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</si>
  <si>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</si>
  <si>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</si>
  <si>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</si>
  <si>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</si>
  <si>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</si>
  <si>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</si>
  <si>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</si>
  <si>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</si>
  <si>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</si>
  <si>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</si>
  <si>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</si>
  <si>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</si>
  <si>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</si>
  <si>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</si>
  <si>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</si>
  <si>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</si>
  <si>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</si>
  <si>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</si>
  <si>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</si>
  <si>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</si>
  <si>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</si>
  <si>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</si>
  <si>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</si>
  <si>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</si>
  <si>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</si>
  <si>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</si>
  <si>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</si>
  <si>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</si>
  <si>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</si>
  <si>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</si>
  <si>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</si>
  <si>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</si>
  <si>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</si>
  <si>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</si>
  <si>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</si>
  <si>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</si>
  <si>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</si>
  <si>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</si>
  <si>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</si>
  <si>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</si>
  <si>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</si>
  <si>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</si>
  <si>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</si>
  <si>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</si>
  <si>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</si>
  <si>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</si>
  <si>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</si>
  <si>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</si>
  <si>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</si>
  <si>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</si>
  <si>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</si>
  <si>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</si>
  <si>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</si>
  <si>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</si>
  <si>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</si>
  <si>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</si>
  <si>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</si>
  <si>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</si>
  <si>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</si>
  <si>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</si>
  <si>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</si>
  <si>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</si>
  <si>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</si>
  <si>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</si>
  <si>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</si>
  <si>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</si>
  <si>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</si>
  <si>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</si>
  <si>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</si>
  <si>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</si>
  <si>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</si>
  <si>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</si>
  <si>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</si>
  <si>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</si>
  <si>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</si>
  <si>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</si>
  <si>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</si>
  <si>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</si>
  <si>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</si>
  <si>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</si>
  <si>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</si>
  <si>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</si>
  <si>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</si>
  <si>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</si>
  <si>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</si>
  <si>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</si>
  <si>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</si>
  <si>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</si>
  <si>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</si>
  <si>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</si>
  <si>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</si>
  <si>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</si>
  <si>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</si>
  <si>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</si>
  <si>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</si>
  <si>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</si>
  <si>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</si>
  <si>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</si>
  <si>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</si>
  <si>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</si>
  <si>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</si>
  <si>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</si>
  <si>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</si>
  <si>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</si>
  <si>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</si>
  <si>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</si>
  <si>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</si>
  <si>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</si>
  <si>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</si>
  <si>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</si>
  <si>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</si>
  <si>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</si>
  <si>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</si>
  <si>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</si>
  <si>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</si>
  <si>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</si>
  <si>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</si>
  <si>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</si>
  <si>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</si>
  <si>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</si>
  <si>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</si>
  <si>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</si>
  <si>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</si>
  <si>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</si>
  <si>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</si>
  <si>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</si>
  <si>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</si>
  <si>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</si>
  <si>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</si>
  <si>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</si>
  <si>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</si>
  <si>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</si>
  <si>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</si>
  <si>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</si>
  <si>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</si>
  <si>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</si>
  <si>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</si>
  <si>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</si>
  <si>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</si>
  <si>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</si>
  <si>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</si>
  <si>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</si>
  <si>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</si>
  <si>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</si>
  <si>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</si>
  <si>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</si>
  <si>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</si>
  <si>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</si>
  <si>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</si>
  <si>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</si>
  <si>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</si>
  <si>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</si>
  <si>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</si>
  <si>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</si>
  <si>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</si>
  <si>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</si>
  <si>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</si>
  <si>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</si>
  <si>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</si>
  <si>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</si>
  <si>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</si>
  <si>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</si>
  <si>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</si>
  <si>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</si>
  <si>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</si>
  <si>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</si>
  <si>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</si>
  <si>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</si>
  <si>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</si>
  <si>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</si>
  <si>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</si>
  <si>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</si>
  <si>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</si>
  <si>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</si>
  <si>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</si>
  <si>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</si>
  <si>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</si>
  <si>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</si>
  <si>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</si>
  <si>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</si>
  <si>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</si>
  <si>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</si>
  <si>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</si>
  <si>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</si>
  <si>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</si>
  <si>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</si>
  <si>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</si>
  <si>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</si>
  <si>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</si>
  <si>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</si>
  <si>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</si>
  <si>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</si>
  <si>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</si>
  <si>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</si>
  <si>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</si>
  <si>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</si>
  <si>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</si>
  <si>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</si>
  <si>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</si>
  <si>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</si>
  <si>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</si>
  <si>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</si>
  <si>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</si>
  <si>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</si>
  <si>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</si>
  <si>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</si>
  <si>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</si>
  <si>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</si>
  <si>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</si>
  <si>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</si>
  <si>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</si>
  <si>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</si>
  <si>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</si>
  <si>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</si>
  <si>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</si>
  <si>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</si>
  <si>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</si>
  <si>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</si>
  <si>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</si>
  <si>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</si>
  <si>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</si>
  <si>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</si>
  <si>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</si>
  <si>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</si>
  <si>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</si>
  <si>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</si>
  <si>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</si>
  <si>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</si>
  <si>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</si>
  <si>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</si>
  <si>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</si>
  <si>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</si>
  <si>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</si>
  <si>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</si>
  <si>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</si>
  <si>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</si>
  <si>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</si>
  <si>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</si>
  <si>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</si>
  <si>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</si>
  <si>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</si>
  <si>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</si>
  <si>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</si>
  <si>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</si>
  <si>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</si>
  <si>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</si>
  <si>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</si>
  <si>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</si>
  <si>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</si>
  <si>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</si>
  <si>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</si>
  <si>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</si>
  <si>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</si>
  <si>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</si>
  <si>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</si>
  <si>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</si>
  <si>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</si>
  <si>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</si>
  <si>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</si>
  <si>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</si>
  <si>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</si>
  <si>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</si>
  <si>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</si>
  <si>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</si>
  <si>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</si>
  <si>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</si>
  <si>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</si>
  <si>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</si>
  <si>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</si>
  <si>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</si>
  <si>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</si>
  <si>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</si>
  <si>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</si>
  <si>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</si>
  <si>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</si>
  <si>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</si>
  <si>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</si>
  <si>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</si>
  <si>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</si>
  <si>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</si>
  <si>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</si>
  <si>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</si>
  <si>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</si>
  <si>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</si>
  <si>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</si>
  <si>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</si>
  <si>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</si>
  <si>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</si>
  <si>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</si>
  <si>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</si>
  <si>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</si>
  <si>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</si>
  <si>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</si>
  <si>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</si>
  <si>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</si>
  <si>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</si>
  <si>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</si>
  <si>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</si>
  <si>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</si>
  <si>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</si>
  <si>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</si>
  <si>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</si>
  <si>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</si>
  <si>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</si>
  <si>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</si>
  <si>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</si>
  <si>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</si>
  <si>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</si>
  <si>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</si>
  <si>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</si>
  <si>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</si>
  <si>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</si>
  <si>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</si>
  <si>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</si>
  <si>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</si>
  <si>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</si>
  <si>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</si>
  <si>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</si>
  <si>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</si>
  <si>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</si>
  <si>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</si>
  <si>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</si>
  <si>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</si>
  <si>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</si>
  <si>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</si>
  <si>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</si>
  <si>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</si>
  <si>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</si>
  <si>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</si>
  <si>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</si>
  <si>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</si>
  <si>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</si>
  <si>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</si>
  <si>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</si>
  <si>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</si>
  <si>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</si>
  <si>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</si>
  <si>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</si>
  <si>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</si>
  <si>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</si>
  <si>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</si>
  <si>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</si>
  <si>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</si>
  <si>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</si>
  <si>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</si>
  <si>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</si>
  <si>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</si>
  <si>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</si>
  <si>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</si>
  <si>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</si>
  <si>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</si>
  <si>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</si>
  <si>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</si>
  <si>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</si>
  <si>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</si>
  <si>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</si>
  <si>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</si>
  <si>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</si>
  <si>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</si>
  <si>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</si>
  <si>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</si>
  <si>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</si>
  <si>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</si>
  <si>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</si>
  <si>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</si>
  <si>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</si>
  <si>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</si>
  <si>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</si>
  <si>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</si>
  <si>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</si>
  <si>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</si>
  <si>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</si>
  <si>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</si>
  <si>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</si>
  <si>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</si>
  <si>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</si>
  <si>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</si>
  <si>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</si>
  <si>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</si>
  <si>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</si>
  <si>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</si>
  <si>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</si>
  <si>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</si>
  <si>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</si>
  <si>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</si>
  <si>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</si>
  <si>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</si>
  <si>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</si>
  <si>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</si>
  <si>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</si>
  <si>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</si>
  <si>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</si>
  <si>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</si>
  <si>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</si>
  <si>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</si>
  <si>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</si>
  <si>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</si>
  <si>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</si>
  <si>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</si>
  <si>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</si>
  <si>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</si>
  <si>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</si>
  <si>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</si>
  <si>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</si>
  <si>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</si>
  <si>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</si>
  <si>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</si>
  <si>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</si>
  <si>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</si>
  <si>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</si>
  <si>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</si>
  <si>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</si>
  <si>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</si>
  <si>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</si>
  <si>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</si>
  <si>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</si>
  <si>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</si>
  <si>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</si>
  <si>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</si>
  <si>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</si>
  <si>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</si>
  <si>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</si>
  <si>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</si>
  <si>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</si>
  <si>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</si>
  <si>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</si>
  <si>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</si>
  <si>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</si>
  <si>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</si>
  <si>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</si>
  <si>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</si>
  <si>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</si>
  <si>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</si>
  <si>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</si>
  <si>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</si>
  <si>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</si>
  <si>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</si>
  <si>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</si>
  <si>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</si>
  <si>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</si>
  <si>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</si>
  <si>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</si>
  <si>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</si>
  <si>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</si>
  <si>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</si>
  <si>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</si>
  <si>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</si>
  <si>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</si>
  <si>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</si>
  <si>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</si>
  <si>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</si>
  <si>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</si>
  <si>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</si>
  <si>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</si>
  <si>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</si>
  <si>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</si>
  <si>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</si>
  <si>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</si>
  <si>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</si>
  <si>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</si>
  <si>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</si>
  <si>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</si>
  <si>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</si>
  <si>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</si>
  <si>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</si>
  <si>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</si>
  <si>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</si>
  <si>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</si>
  <si>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</si>
  <si>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</si>
  <si>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</si>
  <si>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</si>
  <si>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</si>
  <si>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</si>
  <si>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</si>
  <si>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</si>
  <si>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</si>
  <si>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</si>
  <si>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</si>
  <si>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</si>
  <si>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</si>
  <si>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</si>
  <si>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</si>
  <si>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</si>
  <si>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</si>
  <si>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</si>
  <si>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</si>
  <si>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</si>
  <si>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</si>
  <si>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</si>
  <si>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</si>
  <si>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</si>
  <si>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</si>
  <si>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</si>
  <si>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</si>
  <si>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</si>
  <si>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</si>
  <si>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</si>
  <si>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</si>
  <si>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</si>
  <si>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</si>
  <si>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</si>
  <si>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</si>
  <si>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</si>
  <si>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</si>
  <si>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</si>
  <si>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</si>
  <si>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</si>
  <si>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</si>
  <si>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</si>
  <si>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</si>
  <si>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</si>
  <si>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</si>
  <si>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</si>
  <si>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</si>
  <si>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</si>
  <si>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</si>
  <si>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</si>
  <si>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</si>
  <si>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</si>
  <si>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</si>
  <si>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</si>
  <si>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</si>
  <si>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</si>
  <si>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</si>
  <si>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</si>
  <si>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</si>
  <si>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</si>
  <si>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</si>
  <si>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</si>
  <si>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</si>
  <si>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</si>
  <si>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</si>
  <si>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</si>
  <si>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</si>
  <si>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</si>
  <si>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</si>
  <si>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</si>
  <si>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</si>
  <si>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</si>
  <si>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</si>
  <si>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</si>
  <si>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</si>
  <si>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</si>
  <si>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</si>
  <si>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</si>
  <si>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</si>
  <si>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</si>
  <si>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</si>
  <si>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</si>
  <si>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</si>
  <si>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</si>
  <si>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</si>
  <si>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</si>
  <si>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</si>
  <si>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</si>
  <si>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</si>
  <si>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</si>
  <si>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</si>
  <si>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</si>
  <si>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</si>
  <si>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</si>
  <si>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</si>
  <si>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</si>
  <si>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</si>
  <si>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</si>
  <si>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</si>
  <si>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</si>
  <si>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</si>
  <si>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</si>
  <si>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</si>
  <si>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</si>
  <si>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</si>
  <si>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</si>
  <si>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</si>
  <si>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</si>
  <si>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</si>
  <si>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</si>
  <si>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</si>
  <si>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</si>
  <si>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</si>
  <si>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</si>
  <si>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</si>
  <si>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</si>
  <si>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</si>
  <si>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</si>
  <si>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</si>
  <si>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</si>
  <si>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</si>
  <si>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</si>
  <si>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</si>
  <si>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</si>
  <si>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</si>
  <si>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</si>
  <si>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</si>
  <si>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</si>
  <si>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</si>
  <si>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</si>
  <si>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</si>
  <si>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</si>
  <si>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</si>
  <si>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</si>
  <si>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</si>
  <si>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</si>
  <si>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</si>
  <si>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</si>
  <si>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</si>
  <si>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</si>
  <si>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</si>
  <si>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</si>
  <si>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</si>
  <si>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</si>
  <si>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</si>
  <si>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</si>
  <si>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</si>
  <si>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</si>
  <si>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</si>
  <si>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</si>
  <si>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</si>
  <si>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</si>
  <si>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</si>
  <si>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</si>
  <si>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</si>
  <si>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</si>
  <si>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</si>
  <si>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</si>
  <si>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</si>
  <si>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</si>
  <si>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</si>
  <si>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</si>
  <si>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</si>
  <si>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</si>
  <si>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</si>
  <si>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</si>
  <si>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</si>
  <si>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</si>
  <si>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</si>
  <si>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</si>
  <si>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</si>
  <si>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</si>
  <si>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</si>
  <si>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</si>
  <si>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</si>
  <si>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</si>
  <si>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</si>
  <si>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</si>
  <si>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</si>
  <si>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</si>
  <si>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</si>
  <si>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</si>
  <si>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</si>
  <si>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</si>
  <si>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</si>
  <si>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</si>
  <si>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</si>
  <si>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</si>
  <si>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</si>
  <si>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</si>
  <si>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</si>
  <si>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</si>
  <si>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</si>
  <si>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</si>
  <si>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</si>
  <si>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</si>
  <si>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</si>
  <si>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</si>
  <si>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</si>
  <si>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</si>
  <si>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</si>
  <si>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</si>
  <si>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</si>
  <si>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</si>
  <si>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</si>
  <si>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</si>
  <si>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</si>
  <si>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</si>
  <si>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</si>
  <si>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</si>
  <si>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</si>
  <si>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</si>
  <si>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</si>
  <si>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</si>
  <si>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</si>
  <si>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</si>
  <si>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</si>
  <si>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</si>
  <si>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</si>
  <si>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</si>
  <si>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</si>
  <si>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</si>
  <si>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</si>
  <si>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</si>
  <si>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</si>
  <si>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</si>
  <si>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</si>
  <si>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</si>
  <si>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</si>
  <si>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</si>
  <si>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</si>
  <si>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</si>
  <si>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</si>
  <si>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</si>
  <si>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</si>
  <si>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</si>
  <si>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</si>
  <si>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</si>
  <si>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</si>
  <si>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</si>
  <si>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</si>
  <si>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</si>
  <si>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</si>
  <si>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</si>
  <si>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</si>
  <si>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</si>
  <si>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</si>
  <si>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</si>
  <si>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</si>
  <si>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</si>
  <si>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</si>
  <si>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</si>
  <si>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</si>
  <si>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</si>
  <si>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</si>
  <si>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</si>
  <si>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</si>
  <si>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</si>
  <si>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</si>
  <si>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</si>
  <si>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</si>
  <si>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</si>
  <si>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</si>
  <si>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</si>
  <si>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</si>
  <si>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</si>
  <si>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</si>
  <si>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</si>
  <si>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</si>
  <si>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</si>
  <si>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</si>
  <si>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</si>
  <si>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</si>
  <si>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</si>
  <si>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</si>
  <si>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</si>
  <si>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</si>
  <si>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</si>
  <si>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</si>
  <si>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</si>
  <si>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</si>
  <si>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</si>
  <si>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</si>
  <si>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</si>
  <si>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</si>
  <si>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</si>
  <si>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</si>
  <si>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</si>
  <si>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</si>
  <si>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</si>
  <si>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</si>
  <si>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</si>
  <si>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</si>
  <si>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</si>
  <si>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</si>
  <si>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</si>
  <si>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</si>
  <si>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</si>
  <si>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</si>
  <si>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</si>
  <si>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</si>
  <si>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</si>
  <si>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</si>
  <si>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</si>
  <si>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</si>
  <si>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</si>
  <si>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</si>
  <si>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</si>
  <si>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</si>
  <si>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</si>
  <si>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</si>
  <si>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</si>
  <si>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</si>
  <si>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</si>
  <si>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</si>
  <si>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</si>
  <si>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</si>
  <si>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</si>
  <si>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</si>
  <si>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</si>
  <si>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</si>
  <si>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</si>
  <si>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</si>
  <si>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</si>
  <si>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</si>
  <si>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</si>
  <si>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</si>
  <si>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</si>
  <si>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</si>
  <si>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</si>
  <si>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</si>
  <si>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</si>
  <si>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</si>
  <si>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</si>
  <si>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</si>
  <si>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</si>
  <si>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</si>
  <si>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</si>
  <si>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</si>
  <si>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</si>
  <si>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</si>
  <si>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</si>
  <si>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</si>
  <si>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</si>
  <si>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</si>
  <si>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</si>
  <si>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</si>
  <si>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</si>
  <si>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</si>
  <si>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</si>
  <si>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</si>
  <si>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</si>
  <si>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</si>
  <si>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</si>
  <si>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</si>
  <si>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</si>
  <si>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</si>
  <si>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</si>
  <si>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</si>
  <si>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</si>
  <si>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</si>
  <si>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</si>
  <si>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</si>
  <si>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</si>
  <si>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</si>
  <si>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</si>
  <si>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</si>
  <si>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</si>
  <si>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</si>
  <si>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</si>
  <si>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</si>
  <si>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</si>
  <si>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</si>
  <si>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</si>
  <si>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</si>
  <si>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</si>
  <si>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</si>
  <si>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</si>
  <si>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</si>
  <si>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</si>
  <si>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</si>
  <si>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</si>
  <si>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</si>
  <si>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</si>
  <si>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</si>
  <si>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</si>
  <si>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</si>
  <si>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</si>
  <si>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</si>
  <si>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</si>
  <si>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</si>
  <si>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</si>
  <si>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</si>
  <si>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</si>
  <si>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</si>
  <si>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</si>
  <si>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</si>
  <si>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</si>
  <si>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</si>
  <si>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</si>
  <si>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</si>
  <si>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</si>
  <si>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</si>
  <si>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</si>
  <si>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</si>
  <si>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</si>
  <si>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</si>
  <si>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</si>
  <si>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</si>
  <si>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</si>
  <si>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</si>
  <si>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</si>
  <si>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</si>
  <si>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</si>
  <si>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</si>
  <si>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</si>
  <si>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</si>
  <si>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</si>
  <si>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</si>
  <si>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</si>
  <si>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</si>
  <si>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</si>
  <si>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</si>
  <si>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</si>
  <si>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</si>
  <si>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</si>
  <si>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</si>
  <si>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</si>
  <si>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</si>
  <si>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</si>
  <si>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</si>
  <si>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</si>
  <si>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</si>
  <si>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</si>
  <si>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</si>
  <si>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</si>
  <si>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</si>
  <si>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</si>
  <si>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</si>
  <si>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</si>
  <si>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</si>
  <si>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</si>
  <si>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</si>
  <si>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</si>
  <si>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</si>
  <si>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</si>
  <si>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</si>
  <si>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</si>
  <si>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</si>
  <si>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</si>
  <si>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</si>
  <si>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</si>
  <si>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</si>
  <si>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</si>
  <si>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</si>
  <si>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</si>
  <si>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</si>
  <si>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</si>
  <si>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</si>
  <si>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</si>
  <si>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</si>
  <si>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</si>
  <si>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</si>
  <si>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</si>
  <si>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</si>
  <si>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</si>
  <si>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</si>
  <si>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</si>
  <si>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</si>
  <si>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</si>
  <si>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</si>
  <si>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</si>
  <si>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</si>
  <si>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</si>
  <si>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</si>
  <si>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</si>
  <si>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</si>
  <si>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</si>
  <si>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</si>
  <si>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</si>
  <si>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</si>
  <si>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</si>
  <si>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</si>
  <si>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</si>
  <si>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</si>
  <si>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</si>
  <si>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</si>
  <si>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</si>
  <si>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</si>
  <si>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</si>
  <si>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</si>
  <si>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</si>
  <si>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</si>
  <si>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</si>
  <si>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</si>
  <si>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</si>
  <si>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</si>
  <si>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</si>
  <si>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</si>
  <si>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</si>
  <si>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</si>
  <si>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</si>
  <si>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</si>
  <si>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</si>
  <si>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</si>
  <si>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</si>
  <si>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</si>
  <si>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</si>
  <si>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</si>
  <si>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</si>
  <si>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</si>
  <si>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</si>
  <si>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</si>
  <si>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</si>
  <si>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</si>
  <si>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</si>
  <si>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</si>
  <si>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</si>
  <si>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</si>
  <si>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</si>
  <si>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</si>
  <si>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</si>
  <si>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</si>
  <si>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</si>
  <si>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</si>
  <si>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</si>
  <si>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</si>
  <si>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</si>
  <si>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</si>
  <si>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</si>
  <si>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</si>
  <si>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</si>
  <si>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</si>
  <si>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</si>
  <si>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</si>
  <si>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</si>
  <si>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</si>
  <si>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</si>
  <si>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</si>
  <si>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</si>
  <si>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</si>
  <si>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</si>
  <si>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</si>
  <si>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</si>
  <si>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</si>
  <si>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</si>
  <si>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</si>
  <si>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</si>
  <si>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</si>
  <si>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</si>
  <si>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</si>
  <si>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</si>
  <si>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</si>
  <si>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</si>
  <si>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</si>
  <si>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</si>
  <si>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</si>
  <si>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</si>
  <si>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</si>
  <si>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</si>
  <si>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</si>
  <si>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</si>
  <si>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</si>
  <si>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</si>
  <si>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</si>
  <si>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</si>
  <si>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</si>
  <si>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</si>
  <si>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</si>
  <si>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</si>
  <si>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</si>
  <si>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</si>
  <si>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</si>
  <si>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</si>
  <si>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</si>
  <si>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</si>
  <si>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</si>
  <si>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</si>
  <si>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</si>
  <si>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</si>
  <si>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</si>
  <si>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</si>
  <si>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</si>
  <si>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</si>
  <si>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</si>
  <si>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</si>
  <si>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</si>
  <si>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</si>
  <si>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</si>
  <si>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</si>
  <si>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</si>
  <si>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</si>
  <si>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</si>
  <si>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</si>
  <si>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</si>
  <si>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</si>
  <si>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</si>
  <si>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</si>
  <si>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</si>
  <si>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</si>
  <si>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</si>
  <si>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</si>
  <si>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</si>
  <si>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</si>
  <si>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</si>
  <si>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</si>
  <si>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</si>
  <si>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</si>
  <si>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</si>
  <si>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</si>
  <si>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</si>
  <si>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</si>
  <si>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</si>
  <si>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</si>
  <si>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</si>
  <si>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</si>
  <si>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</si>
  <si>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</si>
  <si>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</si>
  <si>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</si>
  <si>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</si>
  <si>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</si>
  <si>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</si>
  <si>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</si>
  <si>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</si>
  <si>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</si>
  <si>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</si>
  <si>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</si>
  <si>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</si>
  <si>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</si>
  <si>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</si>
  <si>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</si>
  <si>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</si>
  <si>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</si>
  <si>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</si>
  <si>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</si>
  <si>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</si>
  <si>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</si>
  <si>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</si>
  <si>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</si>
  <si>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</si>
  <si>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</si>
  <si>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</si>
  <si>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</si>
  <si>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</si>
  <si>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</si>
  <si>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</si>
  <si>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</si>
  <si>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</si>
  <si>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</si>
  <si>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</si>
  <si>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</si>
  <si>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</si>
  <si>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</si>
  <si>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</si>
  <si>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</si>
  <si>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</si>
  <si>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</si>
  <si>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</si>
  <si>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</si>
  <si>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</si>
  <si>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</si>
  <si>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</si>
  <si>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</si>
  <si>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</si>
  <si>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</si>
  <si>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</si>
  <si>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</si>
  <si>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</si>
  <si>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</si>
  <si>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</si>
  <si>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</si>
  <si>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</si>
  <si>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</si>
  <si>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</si>
  <si>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</si>
  <si>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</si>
  <si>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</si>
  <si>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</si>
  <si>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</si>
  <si>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</si>
  <si>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</si>
  <si>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</si>
  <si>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</si>
  <si>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</si>
  <si>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</si>
  <si>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</si>
  <si>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</si>
  <si>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</si>
  <si>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</si>
  <si>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</si>
  <si>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</si>
  <si>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</si>
  <si>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</si>
  <si>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</si>
  <si>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</si>
  <si>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</si>
  <si>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</si>
  <si>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</si>
  <si>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</si>
  <si>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</si>
  <si>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</si>
  <si>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</si>
  <si>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</si>
  <si>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</si>
  <si>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</si>
  <si>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</si>
  <si>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</si>
  <si>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</si>
  <si>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</si>
  <si>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</si>
  <si>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</si>
  <si>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</si>
  <si>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</si>
  <si>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</si>
  <si>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</si>
  <si>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</si>
  <si>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</si>
  <si>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</si>
  <si>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</si>
  <si>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</si>
  <si>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</si>
  <si>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</si>
  <si>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</si>
  <si>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</si>
  <si>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</si>
  <si>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</si>
  <si>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</si>
  <si>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</si>
  <si>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</si>
  <si>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</si>
  <si>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</si>
  <si>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</si>
  <si>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</si>
  <si>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</si>
  <si>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</si>
  <si>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</si>
  <si>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</si>
  <si>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</si>
  <si>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</si>
  <si>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</si>
  <si>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</si>
  <si>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</si>
  <si>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</si>
  <si>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</si>
  <si>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</si>
  <si>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</si>
  <si>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</si>
  <si>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</si>
  <si>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</si>
  <si>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</si>
  <si>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</si>
  <si>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</si>
  <si>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</si>
  <si>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</si>
  <si>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</si>
  <si>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</si>
  <si>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</si>
  <si>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</si>
  <si>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</si>
  <si>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</si>
  <si>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</si>
  <si>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</si>
  <si>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</si>
  <si>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</si>
  <si>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</si>
  <si>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</si>
  <si>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</si>
  <si>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</si>
  <si>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</si>
  <si>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</si>
  <si>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</si>
  <si>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</si>
  <si>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</si>
  <si>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</si>
  <si>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</si>
  <si>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</si>
  <si>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</si>
  <si>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</si>
  <si>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</si>
  <si>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</si>
  <si>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</si>
  <si>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</si>
  <si>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</si>
  <si>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</si>
  <si>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</si>
  <si>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</si>
  <si>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</si>
  <si>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</si>
  <si>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</si>
  <si>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</si>
  <si>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</si>
  <si>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</si>
  <si>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</si>
  <si>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</si>
  <si>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</si>
  <si>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</si>
  <si>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</si>
  <si>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</si>
  <si>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</si>
  <si>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</si>
  <si>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</si>
  <si>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</si>
  <si>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</si>
  <si>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</si>
  <si>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</si>
  <si>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</si>
  <si>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</si>
  <si>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</si>
  <si>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</si>
  <si>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</si>
  <si>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</si>
  <si>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</si>
  <si>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</si>
  <si>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</si>
  <si>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</si>
  <si>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</si>
  <si>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</si>
  <si>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</si>
  <si>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</si>
  <si>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</si>
  <si>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</si>
  <si>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</si>
  <si>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</si>
  <si>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</si>
  <si>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</si>
  <si>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</si>
  <si>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</si>
  <si>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</si>
  <si>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</si>
  <si>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</si>
  <si>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</si>
  <si>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</si>
  <si>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</si>
  <si>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</si>
  <si>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</si>
  <si>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</si>
  <si>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</si>
  <si>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</si>
  <si>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</si>
  <si>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</si>
  <si>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</si>
  <si>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</si>
  <si>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</si>
  <si>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</si>
  <si>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</si>
  <si>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</si>
  <si>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</si>
  <si>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</si>
  <si>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</si>
  <si>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</si>
  <si>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</si>
  <si>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</si>
  <si>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</si>
  <si>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</si>
  <si>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</si>
  <si>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</si>
  <si>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</si>
  <si>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</si>
  <si>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</si>
  <si>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</si>
  <si>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</si>
  <si>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</si>
  <si>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</si>
  <si>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</si>
  <si>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</si>
  <si>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</si>
  <si>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</si>
  <si>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</si>
  <si>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</si>
  <si>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</si>
  <si>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</si>
  <si>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</si>
  <si>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</si>
  <si>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</si>
  <si>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</si>
  <si>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</si>
  <si>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</si>
  <si>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</si>
  <si>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</si>
  <si>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</si>
  <si>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</si>
  <si>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</si>
  <si>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</si>
  <si>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</si>
  <si>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</si>
  <si>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</si>
  <si>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</si>
  <si>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</si>
  <si>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</si>
  <si>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</si>
  <si>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</si>
  <si>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</si>
  <si>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</si>
  <si>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</si>
  <si>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</si>
  <si>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</si>
  <si>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</si>
  <si>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</si>
  <si>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</si>
  <si>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</si>
  <si>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</si>
  <si>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</si>
  <si>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</si>
  <si>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</si>
  <si>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</si>
  <si>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</si>
  <si>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</si>
  <si>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</si>
  <si>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</si>
  <si>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</si>
  <si>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</si>
  <si>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</si>
  <si>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</si>
  <si>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</si>
  <si>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</si>
  <si>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</si>
  <si>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</si>
  <si>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</si>
  <si>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</si>
  <si>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</si>
  <si>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</si>
  <si>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</si>
  <si>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</si>
  <si>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</si>
  <si>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</si>
  <si>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</si>
  <si>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</si>
  <si>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</si>
  <si>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</si>
  <si>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</si>
  <si>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</si>
  <si>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</si>
  <si>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</si>
  <si>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</si>
  <si>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</si>
  <si>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</si>
  <si>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</si>
  <si>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</si>
  <si>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</si>
  <si>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</si>
  <si>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</si>
  <si>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</si>
  <si>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</si>
  <si>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</si>
  <si>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</si>
  <si>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</si>
  <si>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</si>
  <si>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</si>
  <si>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</si>
  <si>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</si>
  <si>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</si>
  <si>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</si>
  <si>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</si>
  <si>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</si>
  <si>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</si>
  <si>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</si>
  <si>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</si>
  <si>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</si>
  <si>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</si>
  <si>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</si>
  <si>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</si>
  <si>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</si>
  <si>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</si>
  <si>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</si>
  <si>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</si>
  <si>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</si>
  <si>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</si>
  <si>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</si>
  <si>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</si>
  <si>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</si>
  <si>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</si>
  <si>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</si>
  <si>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</si>
  <si>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</si>
  <si>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</si>
  <si>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</si>
  <si>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</si>
  <si>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</si>
  <si>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</si>
  <si>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</si>
  <si>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</si>
  <si>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</si>
  <si>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</si>
  <si>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</si>
  <si>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</si>
  <si>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</si>
  <si>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</si>
  <si>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</si>
  <si>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</si>
  <si>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</si>
  <si>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</si>
  <si>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</si>
  <si>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</si>
  <si>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</si>
  <si>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</si>
  <si>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</si>
  <si>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</si>
  <si>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</si>
  <si>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</si>
  <si>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</si>
  <si>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</si>
  <si>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</si>
  <si>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</si>
  <si>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</si>
  <si>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</si>
  <si>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</si>
  <si>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</si>
  <si>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</si>
  <si>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</si>
  <si>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</si>
  <si>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</si>
  <si>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</si>
  <si>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</si>
  <si>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</si>
  <si>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</si>
  <si>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</si>
  <si>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</si>
  <si>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</si>
  <si>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</si>
  <si>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</si>
  <si>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</si>
  <si>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</si>
  <si>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</si>
  <si>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</si>
  <si>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</si>
  <si>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</si>
  <si>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</si>
  <si>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</si>
  <si>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</si>
  <si>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</si>
  <si>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</si>
  <si>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</si>
  <si>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</si>
  <si>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</si>
  <si>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</si>
  <si>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</si>
  <si>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</si>
  <si>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</si>
  <si>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</si>
  <si>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</si>
  <si>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</si>
  <si>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</si>
  <si>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</si>
  <si>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</si>
  <si>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</si>
  <si>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</si>
  <si>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</si>
  <si>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</si>
  <si>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</si>
  <si>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</si>
  <si>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</si>
  <si>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</si>
  <si>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</si>
  <si>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</si>
  <si>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</si>
  <si>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</si>
  <si>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</si>
  <si>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</si>
  <si>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</si>
  <si>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</si>
  <si>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</si>
  <si>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</si>
  <si>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</si>
  <si>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</si>
  <si>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</si>
  <si>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</si>
  <si>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</si>
  <si>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</si>
  <si>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</si>
  <si>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</si>
  <si>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</si>
  <si>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</si>
  <si>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</si>
  <si>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</si>
  <si>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</si>
  <si>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</si>
  <si>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</si>
  <si>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</si>
  <si>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</si>
  <si>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</si>
  <si>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</si>
  <si>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</si>
  <si>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</si>
  <si>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</si>
  <si>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</si>
  <si>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</si>
  <si>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</si>
  <si>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</si>
  <si>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</si>
  <si>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</si>
  <si>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</si>
  <si>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</si>
  <si>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</si>
  <si>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</si>
  <si>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</si>
  <si>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</si>
  <si>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</si>
  <si>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</si>
  <si>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</si>
  <si>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</si>
  <si>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</si>
  <si>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</si>
  <si>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</si>
  <si>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</si>
  <si>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</si>
  <si>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</si>
  <si>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</si>
  <si>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</si>
  <si>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</si>
  <si>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</si>
  <si>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</si>
  <si>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</si>
  <si>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</si>
  <si>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</si>
  <si>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</si>
  <si>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</si>
  <si>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</si>
  <si>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</si>
  <si>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</si>
  <si>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</si>
  <si>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</si>
  <si>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</si>
  <si>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</si>
  <si>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</si>
  <si>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</si>
  <si>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</si>
  <si>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</si>
  <si>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</si>
  <si>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</si>
  <si>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</si>
  <si>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</si>
  <si>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</si>
  <si>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</si>
  <si>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</si>
  <si>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</si>
  <si>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</si>
  <si>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</si>
  <si>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</si>
  <si>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</si>
  <si>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</si>
  <si>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</si>
  <si>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</si>
  <si>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</si>
  <si>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</si>
  <si>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</si>
  <si>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</si>
  <si>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</si>
  <si>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</si>
  <si>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</si>
  <si>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</si>
  <si>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</si>
  <si>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</si>
  <si>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</si>
  <si>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</si>
  <si>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</si>
  <si>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</si>
  <si>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</si>
  <si>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</si>
  <si>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</si>
  <si>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</si>
  <si>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</si>
  <si>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</si>
  <si>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</si>
  <si>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</si>
  <si>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</si>
  <si>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</si>
  <si>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</si>
  <si>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</si>
  <si>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</si>
  <si>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</si>
  <si>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</si>
  <si>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</si>
  <si>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</si>
  <si>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</si>
  <si>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</si>
  <si>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</si>
  <si>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</si>
  <si>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</si>
  <si>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</si>
  <si>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</si>
  <si>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</si>
  <si>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</si>
  <si>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</si>
  <si>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</si>
  <si>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</si>
  <si>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</si>
  <si>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</si>
  <si>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</si>
  <si>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</si>
  <si>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</si>
  <si>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</si>
  <si>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</si>
  <si>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</si>
  <si>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</si>
  <si>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</si>
  <si>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</si>
  <si>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</si>
  <si>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</si>
  <si>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</si>
  <si>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</si>
  <si>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</si>
  <si>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</si>
  <si>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</si>
  <si>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</si>
  <si>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</si>
  <si>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</si>
  <si>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</si>
  <si>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</si>
  <si>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</si>
  <si>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</si>
  <si>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</si>
  <si>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</si>
  <si>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</si>
  <si>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</si>
  <si>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</si>
  <si>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</si>
  <si>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</si>
  <si>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</si>
  <si>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</si>
  <si>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</si>
  <si>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</si>
  <si>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</si>
  <si>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</si>
  <si>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</si>
  <si>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</si>
  <si>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</si>
  <si>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</si>
  <si>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</si>
  <si>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</si>
  <si>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</si>
  <si>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</si>
  <si>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</si>
  <si>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</si>
  <si>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</si>
  <si>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</si>
  <si>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</si>
  <si>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</si>
  <si>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</si>
  <si>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</si>
  <si>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</si>
  <si>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</si>
  <si>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</si>
  <si>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</si>
  <si>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</si>
  <si>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</si>
  <si>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</si>
  <si>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</si>
  <si>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</si>
  <si>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</si>
  <si>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</si>
  <si>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</si>
  <si>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</si>
  <si>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</si>
  <si>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</si>
  <si>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</si>
  <si>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</si>
  <si>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</si>
  <si>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</si>
  <si>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</si>
  <si>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</si>
  <si>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</si>
  <si>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</si>
  <si>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</si>
  <si>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</si>
  <si>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</si>
  <si>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</si>
  <si>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</si>
  <si>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</si>
  <si>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</si>
  <si>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</si>
  <si>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</si>
  <si>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</si>
  <si>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</si>
  <si>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</si>
  <si>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</si>
  <si>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</si>
  <si>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</si>
  <si>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</si>
  <si>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</si>
  <si>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</si>
  <si>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</si>
  <si>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</si>
  <si>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</si>
  <si>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</si>
  <si>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</si>
  <si>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</si>
  <si>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</si>
  <si>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</si>
  <si>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</si>
  <si>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</si>
  <si>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</si>
  <si>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</si>
  <si>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</si>
  <si>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</si>
  <si>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</si>
  <si>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</si>
  <si>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</si>
  <si>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</si>
  <si>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</si>
  <si>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</si>
  <si>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</si>
  <si>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</si>
  <si>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</si>
  <si>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</si>
  <si>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</si>
  <si>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</si>
  <si>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</si>
  <si>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</si>
  <si>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</si>
  <si>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</si>
  <si>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</si>
  <si>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</si>
  <si>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</si>
  <si>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</si>
  <si>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</si>
  <si>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</si>
  <si>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</si>
  <si>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</si>
  <si>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</si>
  <si>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</si>
  <si>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</si>
  <si>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</si>
  <si>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</si>
  <si>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</si>
  <si>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</si>
  <si>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</si>
  <si>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</si>
  <si>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</si>
  <si>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</si>
  <si>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</si>
  <si>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</si>
  <si>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</si>
  <si>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</si>
  <si>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</si>
  <si>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</si>
  <si>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</si>
  <si>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</si>
  <si>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</si>
  <si>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</si>
  <si>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</si>
  <si>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</si>
  <si>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</si>
  <si>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</si>
  <si>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</si>
  <si>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</si>
  <si>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</si>
  <si>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</si>
  <si>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</si>
  <si>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</si>
  <si>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</si>
  <si>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</si>
  <si>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</si>
  <si>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</si>
  <si>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</si>
  <si>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</si>
  <si>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</si>
  <si>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</si>
  <si>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</si>
  <si>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</si>
  <si>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</si>
  <si>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</si>
  <si>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</si>
  <si>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</si>
  <si>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</si>
  <si>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</si>
  <si>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</si>
  <si>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</si>
  <si>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</si>
  <si>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</si>
  <si>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</si>
  <si>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</si>
  <si>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</si>
  <si>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</si>
  <si>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</si>
  <si>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</si>
  <si>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</si>
  <si>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</si>
  <si>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</si>
  <si>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</si>
  <si>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</si>
  <si>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</si>
  <si>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</si>
  <si>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</si>
  <si>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</si>
  <si>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</si>
  <si>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</si>
  <si>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</si>
  <si>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</si>
  <si>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</si>
  <si>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</si>
  <si>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</si>
  <si>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</si>
  <si>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</si>
  <si>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</si>
  <si>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</si>
  <si>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</si>
  <si>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</si>
  <si>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</si>
  <si>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</si>
  <si>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</si>
  <si>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</si>
  <si>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</si>
  <si>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</si>
  <si>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</si>
  <si>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</si>
  <si>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</si>
  <si>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</si>
  <si>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</si>
  <si>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</si>
  <si>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</si>
  <si>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</si>
  <si>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</si>
  <si>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</si>
  <si>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</si>
  <si>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</si>
  <si>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</si>
  <si>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</si>
  <si>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</si>
  <si>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</si>
  <si>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</si>
  <si>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</si>
  <si>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</si>
  <si>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</si>
  <si>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</si>
  <si>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</si>
  <si>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</si>
  <si>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</si>
  <si>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</si>
  <si>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</si>
  <si>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</si>
  <si>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</si>
  <si>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</si>
  <si>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</si>
  <si>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</si>
  <si>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</si>
  <si>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</si>
  <si>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</si>
  <si>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</si>
  <si>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</si>
  <si>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</si>
  <si>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</si>
  <si>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</si>
  <si>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</si>
  <si>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</si>
  <si>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</si>
  <si>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</si>
  <si>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</si>
  <si>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</si>
  <si>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</si>
  <si>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</si>
  <si>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</si>
  <si>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</si>
  <si>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</si>
  <si>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</si>
  <si>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</si>
  <si>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</si>
  <si>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</si>
  <si>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</si>
  <si>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</si>
  <si>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</si>
  <si>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</si>
  <si>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</si>
  <si>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</si>
  <si>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</si>
  <si>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</si>
  <si>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</si>
  <si>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</si>
  <si>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</si>
  <si>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</si>
  <si>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</si>
  <si>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</si>
  <si>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</si>
  <si>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</si>
  <si>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</si>
  <si>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</si>
  <si>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</si>
  <si>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</si>
  <si>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</si>
  <si>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</si>
  <si>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</si>
  <si>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</si>
  <si>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</si>
  <si>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</si>
  <si>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</si>
  <si>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</si>
  <si>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</si>
  <si>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</si>
  <si>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</si>
  <si>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</si>
  <si>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</si>
  <si>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</si>
  <si>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</si>
  <si>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</si>
  <si>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</si>
  <si>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</si>
  <si>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</si>
  <si>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</si>
  <si>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</si>
  <si>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</si>
  <si>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</si>
  <si>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</si>
  <si>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</si>
  <si>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</si>
  <si>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</si>
  <si>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</si>
  <si>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</si>
  <si>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</si>
  <si>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</si>
  <si>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</si>
  <si>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</si>
  <si>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</si>
  <si>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</si>
  <si>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</si>
  <si>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</si>
  <si>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</si>
  <si>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</si>
  <si>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</si>
  <si>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</si>
  <si>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</si>
  <si>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</si>
  <si>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</si>
  <si>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</si>
  <si>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</si>
  <si>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</si>
  <si>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</si>
  <si>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</si>
  <si>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</si>
  <si>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</si>
  <si>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</si>
  <si>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</si>
  <si>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</si>
  <si>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</si>
  <si>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</si>
  <si>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</si>
  <si>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</si>
  <si>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</si>
  <si>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</si>
  <si>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</si>
  <si>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</si>
  <si>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</si>
  <si>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</si>
  <si>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</si>
  <si>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</si>
  <si>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</si>
  <si>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</si>
  <si>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</si>
  <si>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</si>
  <si>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</si>
  <si>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</si>
  <si>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</si>
  <si>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</si>
  <si>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</si>
  <si>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</si>
  <si>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</si>
  <si>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</si>
  <si>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</si>
  <si>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</si>
  <si>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</si>
  <si>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</si>
  <si>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</si>
  <si>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</si>
  <si>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</si>
  <si>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</si>
  <si>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</si>
  <si>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</si>
  <si>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</si>
  <si>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</si>
  <si>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</si>
  <si>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</si>
  <si>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</si>
  <si>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</si>
  <si>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</si>
  <si>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</si>
  <si>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</si>
  <si>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</si>
  <si>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</si>
  <si>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</si>
  <si>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</si>
  <si>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</si>
  <si>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</si>
  <si>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</si>
  <si>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</si>
  <si>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</si>
  <si>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</si>
  <si>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</si>
  <si>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</si>
  <si>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</si>
  <si>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</si>
  <si>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</si>
  <si>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</si>
  <si>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</si>
  <si>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</si>
  <si>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</si>
  <si>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</si>
  <si>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</si>
  <si>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</si>
  <si>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</si>
  <si>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</si>
  <si>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</si>
  <si>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</si>
  <si>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</si>
  <si>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</si>
  <si>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</si>
  <si>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</si>
  <si>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</si>
  <si>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</si>
  <si>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</si>
  <si>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</si>
  <si>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</si>
  <si>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</si>
  <si>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</si>
  <si>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</si>
  <si>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</si>
  <si>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</si>
  <si>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</si>
  <si>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</si>
  <si>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</si>
  <si>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</si>
  <si>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</si>
  <si>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</si>
  <si>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</si>
  <si>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</si>
  <si>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</si>
  <si>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</si>
  <si>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</si>
  <si>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</si>
  <si>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</si>
  <si>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</si>
  <si>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</si>
  <si>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</si>
  <si>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</si>
  <si>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</si>
  <si>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</si>
  <si>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</si>
  <si>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</si>
  <si>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</si>
  <si>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</si>
  <si>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</si>
  <si>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</si>
  <si>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</si>
  <si>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</si>
  <si>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</si>
  <si>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</si>
  <si>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</si>
  <si>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</si>
  <si>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</si>
  <si>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</si>
  <si>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</si>
  <si>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</si>
  <si>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</si>
  <si>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</si>
  <si>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</si>
  <si>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</si>
  <si>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</si>
  <si>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</si>
  <si>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</si>
  <si>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</si>
  <si>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</si>
  <si>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</si>
  <si>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</si>
  <si>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</si>
  <si>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</si>
  <si>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</si>
  <si>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</si>
  <si>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</si>
  <si>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</si>
  <si>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</si>
  <si>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</si>
  <si>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</si>
  <si>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</si>
  <si>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</si>
  <si>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</si>
  <si>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</si>
  <si>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</si>
  <si>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</si>
  <si>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</si>
  <si>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</si>
  <si>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</si>
  <si>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</si>
  <si>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</si>
  <si>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</si>
  <si>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</si>
  <si>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</si>
  <si>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</si>
  <si>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</si>
  <si>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</si>
  <si>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</si>
  <si>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</si>
  <si>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</si>
  <si>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</si>
  <si>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</si>
  <si>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</si>
  <si>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</si>
  <si>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</si>
  <si>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</si>
  <si>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</si>
  <si>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</si>
  <si>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</si>
  <si>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</si>
  <si>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</si>
  <si>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</si>
  <si>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</si>
  <si>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</si>
  <si>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</si>
  <si>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</si>
  <si>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</si>
  <si>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</si>
  <si>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</si>
  <si>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</si>
  <si>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</si>
  <si>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</si>
  <si>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</si>
  <si>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</si>
  <si>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</si>
  <si>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</si>
  <si>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</si>
  <si>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</si>
  <si>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</si>
  <si>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</si>
  <si>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</si>
  <si>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</si>
  <si>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</si>
  <si>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</si>
  <si>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</si>
  <si>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</si>
  <si>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</si>
  <si>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</si>
  <si>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</si>
  <si>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</si>
  <si>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</si>
  <si>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</si>
  <si>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</si>
  <si>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</si>
  <si>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</si>
  <si>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</si>
  <si>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</si>
  <si>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</si>
  <si>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</si>
  <si>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</si>
  <si>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</si>
  <si>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</si>
  <si>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</si>
  <si>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</si>
  <si>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</si>
  <si>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</si>
  <si>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</si>
  <si>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</si>
  <si>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</si>
  <si>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</si>
  <si>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</si>
  <si>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</si>
  <si>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</si>
  <si>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</si>
  <si>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</si>
  <si>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</si>
  <si>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</si>
  <si>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</si>
  <si>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</si>
  <si>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</si>
  <si>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</si>
  <si>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</si>
  <si>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</si>
  <si>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</si>
  <si>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</si>
  <si>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</si>
  <si>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</si>
  <si>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</si>
  <si>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</si>
  <si>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</si>
  <si>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</si>
  <si>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</si>
  <si>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</si>
  <si>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</si>
  <si>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</si>
  <si>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</si>
  <si>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</si>
  <si>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</si>
  <si>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</si>
  <si>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</si>
  <si>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</si>
  <si>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</si>
  <si>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</si>
  <si>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</si>
  <si>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</si>
  <si>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</si>
  <si>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</si>
  <si>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</si>
  <si>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</si>
  <si>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</si>
  <si>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</si>
  <si>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</si>
  <si>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</si>
  <si>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</si>
  <si>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</si>
  <si>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</si>
  <si>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</si>
  <si>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</si>
  <si>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</si>
  <si>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</si>
  <si>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</si>
  <si>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</si>
  <si>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</si>
  <si>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</si>
  <si>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</si>
  <si>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</si>
  <si>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</si>
  <si>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</si>
  <si>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</si>
  <si>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</si>
  <si>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</si>
  <si>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</si>
  <si>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</si>
  <si>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</si>
  <si>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</si>
  <si>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</si>
  <si>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</si>
  <si>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</si>
  <si>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</si>
  <si>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</si>
  <si>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</si>
  <si>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</si>
  <si>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</si>
  <si>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</si>
  <si>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</si>
  <si>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</si>
  <si>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</si>
  <si>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</si>
  <si>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</si>
  <si>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</si>
  <si>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</si>
  <si>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</si>
  <si>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</si>
  <si>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</si>
  <si>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</si>
  <si>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</si>
  <si>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</si>
  <si>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</si>
  <si>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</si>
  <si>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</si>
  <si>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</si>
  <si>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</si>
  <si>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</si>
  <si>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</si>
  <si>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</si>
  <si>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</si>
  <si>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</si>
  <si>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</si>
  <si>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</si>
  <si>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</si>
  <si>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</si>
  <si>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</si>
  <si>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</si>
  <si>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</si>
  <si>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</si>
  <si>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</si>
  <si>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</si>
  <si>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</si>
  <si>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</si>
  <si>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</si>
  <si>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</si>
  <si>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</si>
  <si>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</si>
  <si>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</si>
  <si>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</si>
  <si>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</si>
  <si>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</si>
  <si>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</si>
  <si>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</si>
  <si>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</si>
  <si>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</si>
  <si>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</si>
  <si>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</si>
  <si>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</si>
  <si>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</si>
  <si>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</si>
  <si>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</si>
  <si>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</si>
  <si>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</si>
  <si>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</si>
  <si>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</si>
  <si>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</si>
  <si>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</si>
  <si>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</si>
  <si>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</si>
  <si>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</si>
  <si>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</si>
  <si>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</si>
  <si>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</si>
  <si>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</si>
  <si>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</si>
  <si>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</si>
  <si>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</si>
  <si>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</si>
  <si>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</si>
  <si>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</si>
  <si>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</si>
  <si>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</si>
  <si>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</si>
  <si>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</si>
  <si>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</si>
  <si>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</si>
  <si>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</si>
  <si>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</si>
  <si>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</si>
  <si>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</si>
  <si>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</si>
  <si>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</si>
  <si>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</si>
  <si>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</si>
  <si>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</si>
  <si>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</si>
  <si>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</si>
  <si>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</si>
  <si>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</si>
  <si>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</si>
  <si>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</si>
  <si>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</si>
  <si>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</si>
  <si>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</si>
  <si>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</si>
  <si>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</si>
  <si>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</si>
  <si>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</si>
  <si>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</si>
  <si>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</si>
  <si>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</si>
  <si>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</si>
  <si>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</si>
  <si>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</si>
  <si>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</si>
  <si>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</si>
  <si>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</si>
  <si>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</si>
  <si>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</si>
  <si>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</si>
  <si>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</si>
  <si>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</si>
  <si>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</si>
  <si>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</si>
  <si>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</si>
  <si>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</si>
  <si>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</si>
  <si>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</si>
  <si>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</si>
  <si>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</si>
  <si>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</si>
  <si>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</si>
  <si>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</si>
  <si>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</si>
  <si>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</si>
  <si>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</si>
  <si>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</si>
  <si>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</si>
  <si>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</si>
  <si>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</si>
  <si>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</si>
  <si>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</si>
  <si>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</si>
  <si>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</si>
  <si>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</si>
  <si>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</si>
  <si>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</si>
  <si>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</si>
  <si>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</si>
  <si>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</si>
  <si>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</si>
  <si>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</si>
  <si>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</si>
  <si>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</si>
  <si>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</si>
  <si>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</si>
  <si>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</si>
  <si>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</si>
  <si>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</si>
  <si>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</si>
  <si>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</si>
  <si>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</si>
  <si>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</si>
  <si>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</si>
  <si>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</si>
  <si>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</si>
  <si>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</si>
  <si>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</si>
  <si>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</si>
  <si>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</si>
  <si>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</si>
  <si>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</si>
  <si>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</si>
  <si>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</si>
  <si>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</si>
  <si>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</si>
  <si>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</si>
  <si>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</si>
  <si>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</si>
  <si>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</si>
  <si>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</si>
  <si>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</si>
  <si>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</si>
  <si>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</si>
  <si>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</si>
  <si>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</si>
  <si>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</si>
  <si>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</si>
  <si>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</si>
  <si>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</si>
  <si>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</si>
  <si>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</si>
  <si>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</si>
  <si>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</si>
  <si>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</si>
  <si>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</si>
  <si>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</si>
  <si>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</si>
  <si>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</si>
  <si>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</si>
  <si>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</si>
  <si>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</si>
  <si>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</si>
  <si>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</si>
  <si>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</si>
  <si>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</si>
  <si>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</si>
  <si>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</si>
  <si>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</si>
  <si>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</si>
  <si>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</si>
  <si>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</si>
  <si>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</si>
  <si>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</si>
  <si>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</si>
  <si>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</si>
  <si>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</si>
  <si>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</si>
  <si>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</si>
  <si>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</si>
  <si>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</si>
  <si>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</si>
  <si>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</si>
  <si>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</si>
  <si>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</si>
  <si>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</si>
  <si>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</si>
  <si>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</si>
  <si>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</si>
  <si>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</si>
  <si>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</si>
  <si>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</si>
  <si>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</si>
  <si>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</si>
  <si>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</si>
  <si>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</si>
  <si>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</si>
  <si>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</si>
  <si>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</si>
  <si>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</si>
  <si>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</si>
  <si>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</si>
  <si>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</si>
  <si>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</si>
  <si>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</si>
  <si>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</si>
  <si>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</si>
  <si>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</si>
  <si>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</si>
  <si>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</si>
  <si>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</si>
  <si>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</si>
  <si>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</si>
  <si>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</si>
  <si>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</si>
  <si>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</si>
  <si>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</si>
  <si>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</si>
  <si>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</si>
  <si>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</si>
  <si>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</si>
  <si>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</si>
  <si>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</si>
  <si>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</si>
  <si>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</si>
  <si>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</si>
  <si>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</si>
  <si>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</si>
  <si>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</si>
  <si>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</si>
  <si>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</si>
  <si>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</si>
  <si>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</si>
  <si>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</si>
  <si>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</si>
  <si>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</si>
  <si>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</si>
  <si>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</si>
  <si>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</si>
  <si>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</si>
  <si>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</si>
  <si>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</si>
  <si>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</si>
  <si>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</si>
  <si>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</si>
  <si>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</si>
  <si>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</si>
  <si>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</si>
  <si>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</si>
  <si>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</si>
  <si>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</si>
  <si>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</si>
  <si>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</si>
  <si>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</si>
  <si>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</si>
  <si>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</si>
  <si>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</si>
  <si>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</si>
  <si>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</si>
  <si>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</si>
  <si>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</si>
  <si>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</si>
  <si>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</si>
  <si>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</si>
  <si>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</si>
  <si>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</si>
  <si>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</si>
  <si>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</si>
  <si>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</si>
  <si>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</si>
  <si>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</si>
  <si>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</si>
  <si>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</si>
  <si>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</si>
  <si>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</si>
  <si>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</si>
  <si>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</si>
  <si>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</si>
  <si>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</si>
  <si>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</si>
  <si>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</si>
  <si>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</si>
  <si>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</si>
  <si>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</si>
  <si>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</si>
  <si>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</si>
  <si>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</si>
  <si>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</si>
  <si>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</si>
  <si>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</si>
  <si>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</si>
  <si>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</si>
  <si>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</si>
  <si>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</si>
  <si>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</si>
  <si>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</si>
  <si>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</si>
  <si>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</si>
  <si>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</si>
  <si>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</si>
  <si>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</si>
  <si>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</si>
  <si>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</si>
  <si>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</si>
  <si>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</si>
  <si>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</si>
  <si>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</si>
  <si>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</si>
  <si>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</si>
  <si>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</si>
  <si>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</si>
  <si>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</si>
  <si>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</si>
  <si>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</si>
  <si>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</si>
  <si>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</si>
  <si>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</si>
  <si>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</si>
  <si>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</si>
  <si>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</si>
  <si>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</si>
  <si>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</si>
  <si>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</si>
  <si>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</si>
  <si>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</si>
  <si>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</si>
  <si>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</si>
  <si>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</si>
  <si>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</si>
  <si>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</si>
  <si>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</si>
  <si>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</si>
  <si>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</si>
  <si>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</si>
  <si>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</si>
  <si>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</si>
  <si>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</si>
  <si>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</si>
  <si>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</si>
  <si>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</si>
  <si>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</si>
  <si>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</si>
  <si>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</si>
  <si>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</si>
  <si>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</si>
  <si>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</si>
  <si>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</si>
  <si>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</si>
  <si>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</si>
  <si>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</si>
  <si>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</si>
  <si>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</si>
  <si>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</si>
  <si>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</si>
  <si>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</si>
  <si>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</si>
  <si>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</si>
  <si>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</si>
  <si>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</si>
  <si>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</si>
  <si>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</si>
  <si>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</si>
  <si>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</si>
  <si>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</si>
  <si>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</si>
  <si>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</si>
  <si>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</si>
  <si>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</si>
  <si>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</si>
  <si>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</si>
  <si>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</si>
  <si>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</si>
  <si>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</si>
  <si>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</si>
  <si>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</si>
  <si>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</si>
  <si>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</si>
  <si>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</si>
  <si>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</si>
  <si>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</si>
  <si>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</si>
  <si>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</si>
  <si>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</si>
  <si>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</si>
  <si>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</si>
  <si>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</si>
  <si>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</si>
  <si>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</si>
  <si>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</si>
  <si>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</si>
  <si>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</si>
  <si>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</si>
  <si>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</si>
  <si>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</si>
  <si>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</si>
  <si>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</si>
  <si>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</si>
  <si>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</si>
  <si>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</si>
  <si>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</si>
  <si>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</si>
  <si>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</si>
  <si>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</si>
  <si>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</si>
  <si>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</si>
  <si>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</si>
  <si>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</si>
  <si>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</si>
  <si>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</si>
  <si>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</si>
  <si>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</si>
  <si>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</si>
  <si>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</si>
  <si>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</si>
  <si>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</si>
  <si>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</si>
  <si>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</si>
  <si>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</si>
  <si>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</si>
  <si>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</si>
  <si>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</si>
  <si>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</si>
  <si>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</si>
  <si>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</si>
  <si>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</si>
  <si>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</si>
  <si>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</si>
  <si>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</si>
  <si>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</si>
  <si>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</si>
  <si>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</si>
  <si>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</si>
  <si>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</si>
  <si>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</si>
  <si>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</si>
  <si>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</si>
  <si>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</si>
  <si>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</si>
  <si>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</si>
  <si>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</si>
  <si>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</si>
  <si>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</si>
  <si>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</si>
  <si>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</si>
  <si>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</si>
  <si>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</si>
  <si>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</si>
  <si>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</si>
  <si>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</si>
  <si>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</si>
  <si>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</si>
  <si>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</si>
  <si>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</si>
  <si>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</si>
  <si>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</si>
  <si>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</si>
  <si>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</si>
  <si>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</si>
  <si>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</si>
  <si>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</si>
  <si>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</si>
  <si>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</si>
  <si>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</si>
  <si>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</si>
  <si>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</si>
  <si>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</si>
  <si>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</si>
  <si>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</si>
  <si>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</si>
  <si>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</si>
  <si>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</si>
  <si>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</si>
  <si>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</si>
  <si>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</si>
  <si>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</si>
  <si>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</si>
  <si>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</si>
  <si>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</si>
  <si>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</si>
  <si>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</si>
  <si>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</si>
  <si>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</si>
  <si>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</si>
  <si>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</si>
  <si>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</si>
  <si>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</si>
  <si>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</si>
  <si>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</si>
  <si>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</si>
  <si>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</si>
  <si>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</si>
  <si>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</si>
  <si>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</si>
  <si>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</si>
  <si>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</si>
  <si>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</si>
  <si>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</si>
  <si>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</si>
  <si>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</si>
  <si>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</si>
  <si>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</si>
  <si>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</si>
  <si>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</si>
  <si>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</si>
  <si>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</si>
  <si>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</si>
  <si>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</si>
  <si>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</si>
  <si>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</si>
  <si>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</si>
  <si>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</si>
  <si>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</si>
  <si>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</si>
  <si>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</si>
  <si>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</si>
  <si>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</si>
  <si>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</si>
  <si>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</si>
  <si>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</si>
  <si>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</si>
  <si>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</si>
  <si>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</si>
  <si>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</si>
  <si>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</si>
  <si>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</si>
  <si>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</si>
  <si>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</si>
  <si>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</si>
  <si>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</si>
  <si>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</si>
  <si>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</si>
  <si>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</si>
  <si>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</si>
  <si>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</si>
  <si>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</si>
  <si>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</si>
  <si>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</si>
  <si>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</si>
  <si>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</si>
  <si>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</si>
  <si>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</si>
  <si>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</si>
  <si>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</si>
  <si>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</si>
  <si>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</si>
  <si>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</si>
  <si>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</si>
  <si>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</si>
  <si>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</si>
  <si>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</si>
  <si>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</si>
  <si>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</si>
  <si>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</si>
  <si>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</si>
  <si>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</si>
  <si>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</si>
  <si>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</si>
  <si>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</si>
  <si>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</si>
  <si>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</si>
  <si>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</si>
  <si>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</si>
  <si>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</si>
  <si>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</si>
  <si>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</si>
  <si>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</si>
  <si>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</si>
  <si>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</si>
  <si>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</si>
  <si>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</si>
  <si>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</si>
  <si>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</si>
  <si>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</si>
  <si>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</si>
  <si>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</si>
  <si>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</si>
  <si>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</si>
  <si>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</si>
  <si>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</si>
  <si>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</si>
  <si>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</si>
  <si>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</si>
  <si>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</si>
  <si>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</si>
  <si>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</si>
  <si>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</si>
  <si>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</si>
  <si>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</si>
  <si>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</si>
  <si>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</si>
  <si>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</si>
  <si>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</si>
  <si>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</si>
  <si>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</si>
  <si>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</si>
  <si>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</si>
  <si>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</si>
  <si>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</si>
  <si>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</si>
  <si>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</si>
  <si>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</si>
  <si>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</si>
  <si>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</si>
  <si>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</si>
  <si>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</si>
  <si>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</si>
  <si>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</si>
  <si>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</si>
  <si>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</si>
  <si>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</si>
  <si>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</si>
  <si>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</si>
  <si>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</si>
  <si>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</si>
  <si>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</si>
  <si>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</si>
  <si>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</si>
  <si>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</si>
  <si>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</si>
  <si>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</si>
  <si>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</si>
  <si>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</si>
  <si>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</si>
  <si>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</si>
  <si>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</si>
  <si>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</si>
  <si>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</si>
  <si>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</si>
  <si>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</si>
  <si>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</si>
  <si>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</si>
  <si>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</si>
  <si>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</si>
  <si>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</si>
  <si>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</si>
  <si>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</si>
  <si>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</si>
  <si>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</si>
  <si>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</si>
  <si>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</si>
  <si>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</si>
  <si>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</si>
  <si>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</si>
  <si>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</si>
  <si>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</si>
  <si>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</si>
  <si>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</si>
  <si>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</si>
  <si>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</si>
  <si>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</si>
  <si>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</si>
  <si>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</si>
  <si>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</si>
  <si>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</si>
  <si>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</si>
  <si>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</si>
  <si>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</si>
  <si>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</si>
  <si>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</si>
  <si>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</si>
  <si>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</si>
  <si>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</si>
  <si>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</si>
  <si>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</si>
  <si>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</si>
  <si>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</si>
  <si>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</si>
  <si>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</si>
  <si>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</si>
  <si>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</si>
  <si>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</si>
  <si>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</si>
  <si>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</si>
  <si>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</si>
  <si>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</si>
  <si>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</si>
  <si>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</si>
  <si>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</si>
  <si>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</si>
  <si>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</si>
  <si>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</si>
  <si>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</si>
  <si>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</si>
  <si>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</si>
  <si>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</si>
  <si>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</si>
  <si>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</si>
  <si>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</si>
  <si>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</si>
  <si>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</si>
  <si>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</si>
  <si>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</si>
  <si>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</si>
  <si>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</si>
  <si>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</si>
  <si>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</si>
  <si>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</si>
  <si>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</si>
  <si>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</si>
  <si>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</si>
  <si>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</si>
  <si>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</si>
  <si>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</si>
  <si>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</si>
  <si>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</si>
  <si>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</si>
  <si>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</si>
  <si>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</si>
  <si>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</si>
  <si>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</si>
  <si>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</si>
  <si>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</si>
  <si>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</si>
  <si>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</si>
  <si>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</si>
  <si>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</si>
  <si>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</si>
  <si>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</si>
  <si>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</si>
  <si>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</si>
  <si>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</si>
  <si>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</si>
  <si>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</si>
  <si>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</si>
  <si>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</si>
  <si>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</si>
  <si>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</si>
  <si>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</si>
  <si>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</si>
  <si>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</si>
  <si>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</si>
  <si>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</si>
  <si>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</si>
  <si>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</si>
  <si>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</si>
  <si>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</si>
  <si>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</si>
  <si>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</si>
  <si>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</si>
  <si>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</si>
  <si>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</si>
  <si>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</si>
  <si>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</si>
  <si>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</si>
  <si>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</si>
  <si>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</si>
  <si>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</si>
  <si>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</si>
  <si>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</si>
  <si>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</si>
  <si>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</si>
  <si>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</si>
  <si>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</si>
  <si>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</si>
  <si>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</si>
  <si>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</si>
  <si>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</si>
  <si>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</si>
  <si>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</si>
  <si>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</si>
  <si>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</si>
  <si>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</si>
  <si>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</si>
  <si>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</si>
  <si>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</si>
  <si>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</si>
  <si>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</si>
  <si>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</si>
  <si>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</si>
  <si>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</si>
  <si>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</si>
  <si>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</si>
  <si>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</si>
  <si>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</si>
  <si>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</si>
  <si>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</si>
  <si>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</si>
  <si>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</si>
  <si>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</si>
  <si>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</si>
  <si>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</si>
  <si>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</si>
  <si>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</si>
  <si>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</si>
  <si>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</si>
  <si>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</si>
  <si>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</si>
  <si>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</si>
  <si>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</si>
  <si>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</si>
  <si>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</si>
  <si>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</si>
  <si>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</si>
  <si>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</si>
  <si>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</si>
  <si>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</si>
  <si>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</si>
  <si>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</si>
  <si>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</si>
  <si>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</si>
  <si>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</si>
  <si>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</si>
  <si>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</si>
  <si>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</si>
  <si>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</si>
  <si>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</si>
  <si>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</si>
  <si>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</si>
  <si>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</si>
  <si>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</si>
  <si>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</si>
  <si>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</si>
  <si>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</si>
  <si>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</si>
  <si>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</si>
  <si>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</si>
  <si>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</si>
  <si>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</si>
  <si>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</si>
  <si>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</si>
  <si>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</si>
  <si>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</si>
  <si>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</si>
  <si>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</si>
  <si>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</si>
  <si>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</si>
  <si>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</si>
  <si>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</si>
  <si>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</si>
  <si>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</si>
  <si>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</si>
  <si>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</si>
  <si>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</si>
  <si>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</si>
  <si>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</si>
  <si>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</si>
  <si>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</si>
  <si>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</si>
  <si>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</si>
  <si>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</si>
  <si>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</si>
  <si>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</si>
  <si>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</si>
  <si>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</si>
  <si>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</si>
  <si>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</si>
  <si>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</si>
  <si>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</si>
  <si>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</si>
  <si>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</si>
  <si>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</si>
  <si>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</si>
  <si>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</si>
  <si>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</si>
  <si>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</si>
  <si>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</si>
  <si>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</si>
  <si>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</si>
  <si>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</si>
  <si>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</si>
  <si>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</si>
  <si>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</si>
  <si>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</si>
  <si>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</si>
  <si>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</si>
  <si>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</si>
  <si>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</si>
  <si>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</si>
  <si>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</si>
  <si>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</si>
  <si>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</si>
  <si>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</si>
  <si>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</si>
  <si>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</si>
  <si>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</si>
  <si>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</si>
  <si>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</si>
  <si>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</si>
  <si>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</si>
  <si>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</si>
  <si>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</si>
  <si>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</si>
  <si>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</si>
  <si>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</si>
  <si>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</si>
  <si>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</si>
  <si>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</si>
  <si>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</si>
  <si>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</si>
  <si>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</si>
  <si>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</si>
  <si>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</si>
  <si>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</si>
  <si>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</si>
  <si>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</si>
  <si>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</si>
  <si>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</si>
  <si>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</si>
  <si>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</si>
  <si>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</si>
  <si>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</si>
  <si>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</si>
  <si>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</si>
  <si>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</si>
  <si>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</si>
  <si>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</si>
  <si>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</si>
  <si>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</si>
  <si>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</si>
  <si>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</si>
  <si>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</si>
  <si>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</si>
  <si>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</si>
  <si>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</si>
  <si>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</si>
  <si>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</si>
  <si>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</si>
  <si>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</si>
  <si>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</si>
  <si>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</si>
  <si>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</si>
  <si>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</si>
  <si>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</si>
  <si>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</si>
  <si>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</si>
  <si>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</si>
  <si>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</si>
  <si>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</si>
  <si>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</si>
  <si>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</si>
  <si>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</si>
  <si>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</si>
  <si>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</si>
  <si>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</si>
  <si>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</si>
  <si>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</si>
  <si>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</si>
  <si>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</si>
  <si>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</si>
  <si>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</si>
  <si>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</si>
  <si>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</si>
  <si>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</si>
  <si>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</si>
  <si>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</si>
  <si>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</si>
  <si>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</si>
  <si>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</si>
  <si>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</si>
  <si>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</si>
  <si>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</si>
  <si>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</si>
  <si>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</si>
  <si>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</si>
  <si>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</si>
  <si>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</si>
  <si>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</si>
  <si>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</si>
  <si>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</si>
  <si>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</si>
  <si>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</si>
  <si>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</si>
  <si>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</si>
  <si>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</si>
  <si>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</si>
  <si>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</si>
  <si>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</si>
  <si>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</si>
  <si>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</si>
  <si>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</si>
  <si>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</si>
  <si>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</si>
  <si>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</si>
  <si>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</si>
  <si>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</si>
  <si>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</si>
  <si>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</si>
  <si>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</si>
  <si>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</si>
  <si>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</si>
  <si>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</si>
  <si>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</si>
  <si>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</si>
  <si>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</si>
  <si>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</si>
  <si>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</si>
  <si>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</si>
  <si>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</si>
  <si>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</si>
  <si>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</si>
  <si>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</si>
  <si>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</si>
  <si>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</si>
  <si>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</si>
  <si>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</si>
  <si>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</si>
  <si>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</si>
  <si>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</si>
  <si>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</si>
  <si>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</si>
  <si>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</si>
  <si>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</si>
  <si>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</si>
  <si>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</si>
  <si>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</si>
  <si>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</si>
  <si>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</si>
  <si>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</si>
  <si>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</si>
  <si>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</si>
  <si>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</si>
  <si>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</si>
  <si>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</si>
  <si>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</si>
  <si>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</si>
  <si>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</si>
  <si>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</si>
  <si>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</si>
  <si>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</si>
  <si>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</si>
  <si>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</si>
  <si>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</si>
  <si>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</si>
  <si>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</si>
  <si>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</si>
  <si>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</si>
  <si>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</si>
  <si>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</si>
  <si>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</si>
  <si>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</si>
  <si>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</si>
  <si>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</si>
  <si>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</si>
  <si>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</si>
  <si>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</si>
  <si>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</si>
  <si>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</si>
  <si>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</si>
  <si>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</si>
  <si>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</si>
  <si>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</si>
  <si>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</si>
  <si>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</si>
  <si>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</si>
  <si>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</si>
  <si>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</si>
  <si>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</si>
  <si>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</si>
  <si>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</si>
  <si>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</si>
  <si>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</si>
  <si>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</si>
  <si>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</si>
  <si>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</si>
  <si>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</si>
  <si>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</si>
  <si>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</si>
  <si>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</si>
  <si>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</si>
  <si>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</si>
  <si>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</si>
  <si>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</si>
  <si>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</si>
  <si>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</si>
  <si>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</si>
  <si>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</si>
  <si>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</si>
  <si>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</si>
  <si>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</si>
  <si>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</si>
  <si>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</si>
  <si>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</si>
  <si>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</si>
  <si>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</si>
  <si>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</si>
  <si>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</si>
  <si>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</si>
  <si>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</si>
  <si>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</si>
  <si>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</si>
  <si>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</si>
  <si>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</si>
  <si>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</si>
  <si>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</si>
  <si>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</si>
  <si>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</si>
  <si>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</si>
  <si>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</si>
  <si>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</si>
  <si>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</si>
  <si>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</si>
  <si>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</si>
  <si>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</si>
  <si>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</si>
  <si>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</si>
  <si>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</si>
  <si>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</si>
  <si>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</si>
  <si>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</si>
  <si>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</si>
  <si>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</si>
  <si>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</si>
  <si>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</si>
  <si>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</si>
  <si>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</si>
  <si>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</si>
  <si>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</si>
  <si>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</si>
  <si>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</si>
  <si>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</si>
  <si>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</si>
  <si>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</si>
  <si>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</si>
  <si>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</si>
  <si>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</si>
  <si>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</si>
  <si>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</si>
  <si>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</si>
  <si>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</si>
  <si>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</si>
  <si>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</si>
  <si>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</si>
  <si>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</si>
  <si>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</si>
  <si>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</si>
  <si>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</si>
  <si>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</si>
  <si>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</si>
  <si>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</si>
  <si>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</si>
  <si>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</si>
  <si>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</si>
  <si>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</si>
  <si>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</si>
  <si>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</si>
  <si>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</si>
  <si>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</si>
  <si>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</si>
  <si>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</si>
  <si>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</si>
  <si>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</si>
  <si>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</si>
  <si>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</si>
  <si>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</si>
  <si>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</si>
  <si>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</si>
  <si>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</si>
  <si>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</si>
  <si>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</si>
  <si>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</si>
  <si>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</si>
  <si>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</si>
  <si>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</si>
  <si>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</si>
  <si>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</si>
  <si>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</si>
  <si>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</si>
  <si>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</si>
  <si>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</si>
  <si>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</si>
  <si>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</si>
  <si>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</si>
  <si>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</si>
  <si>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</si>
  <si>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</si>
  <si>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</si>
  <si>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</si>
  <si>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</si>
  <si>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</si>
  <si>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</si>
  <si>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</si>
  <si>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</si>
  <si>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</si>
  <si>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</si>
  <si>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</si>
  <si>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</si>
  <si>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</si>
  <si>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</si>
  <si>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</si>
  <si>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</si>
  <si>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</si>
  <si>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</si>
  <si>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</si>
  <si>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</si>
  <si>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</si>
  <si>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</si>
  <si>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</si>
  <si>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</si>
  <si>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</si>
  <si>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</si>
  <si>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</si>
  <si>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</si>
  <si>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</si>
  <si>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</si>
  <si>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</si>
  <si>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</si>
  <si>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</si>
  <si>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</si>
  <si>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</si>
  <si>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</si>
  <si>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</si>
  <si>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</si>
  <si>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</si>
  <si>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</si>
  <si>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</si>
  <si>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</si>
  <si>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</si>
  <si>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</si>
  <si>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</si>
  <si>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</si>
  <si>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</si>
  <si>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</si>
  <si>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</si>
  <si>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</si>
  <si>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</si>
  <si>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</si>
  <si>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</si>
  <si>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</si>
  <si>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</si>
  <si>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</si>
  <si>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</si>
  <si>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</si>
  <si>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</si>
  <si>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</si>
  <si>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</si>
  <si>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</si>
  <si>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</si>
  <si>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</si>
  <si>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</si>
  <si>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</si>
  <si>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</si>
  <si>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</si>
  <si>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</si>
  <si>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</si>
  <si>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</si>
  <si>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</si>
  <si>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</si>
  <si>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</si>
  <si>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</si>
  <si>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</si>
  <si>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</si>
  <si>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</si>
  <si>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</si>
  <si>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</si>
  <si>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</si>
  <si>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</si>
  <si>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</si>
  <si>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</si>
  <si>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</si>
  <si>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</si>
  <si>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</si>
  <si>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</si>
  <si>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</si>
  <si>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</si>
  <si>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</si>
  <si>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</si>
  <si>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</si>
  <si>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</si>
  <si>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</si>
  <si>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</si>
  <si>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</si>
  <si>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</si>
  <si>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</si>
  <si>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</si>
  <si>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</si>
  <si>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</si>
  <si>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</si>
  <si>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</si>
  <si>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</si>
  <si>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</si>
  <si>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</si>
  <si>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</si>
  <si>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</si>
  <si>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</si>
  <si>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</si>
  <si>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</si>
  <si>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</si>
  <si>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</si>
  <si>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</si>
  <si>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</si>
  <si>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</si>
  <si>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</si>
  <si>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</si>
  <si>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</si>
  <si>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</si>
  <si>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</si>
  <si>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</si>
  <si>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</si>
  <si>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</si>
  <si>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</si>
  <si>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</si>
  <si>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</si>
  <si>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</si>
  <si>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</si>
  <si>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</si>
  <si>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</si>
  <si>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</si>
  <si>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</si>
  <si>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</si>
  <si>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</si>
  <si>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</si>
  <si>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</si>
  <si>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</si>
  <si>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</si>
  <si>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</si>
  <si>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</si>
  <si>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</si>
  <si>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</si>
  <si>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</si>
  <si>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</si>
  <si>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</si>
  <si>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</si>
  <si>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</si>
  <si>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</si>
  <si>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</si>
  <si>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</si>
  <si>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</si>
  <si>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</si>
  <si>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</si>
  <si>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</si>
  <si>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</si>
  <si>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</si>
  <si>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</si>
  <si>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</si>
  <si>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</si>
  <si>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</si>
  <si>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</si>
  <si>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</si>
  <si>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</si>
  <si>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</si>
  <si>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</si>
  <si>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</si>
  <si>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</si>
  <si>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</si>
  <si>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</si>
  <si>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</si>
  <si>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</si>
  <si>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</si>
  <si>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</si>
  <si>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</si>
  <si>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</si>
  <si>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</si>
  <si>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</si>
  <si>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</si>
  <si>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</si>
  <si>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</si>
  <si>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</si>
  <si>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</si>
  <si>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</si>
  <si>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</si>
  <si>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</si>
  <si>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</si>
  <si>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</si>
  <si>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</si>
  <si>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</si>
  <si>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</si>
  <si>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</si>
  <si>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</si>
  <si>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</si>
  <si>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</si>
  <si>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</si>
  <si>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</si>
  <si>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</si>
  <si>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</si>
  <si>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</si>
  <si>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</si>
  <si>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</si>
  <si>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</si>
  <si>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</si>
  <si>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</si>
  <si>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</si>
  <si>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</si>
  <si>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</si>
  <si>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</si>
  <si>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</si>
  <si>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</si>
  <si>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</si>
  <si>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</si>
  <si>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</si>
  <si>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</si>
  <si>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</si>
  <si>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</si>
  <si>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</si>
  <si>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</si>
  <si>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</si>
  <si>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</si>
  <si>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</si>
  <si>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</si>
  <si>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</si>
  <si>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</si>
  <si>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</si>
  <si>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</si>
  <si>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</si>
  <si>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</si>
  <si>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</si>
  <si>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</si>
  <si>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</si>
  <si>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</si>
  <si>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</si>
  <si>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</si>
  <si>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</si>
  <si>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</si>
  <si>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</si>
  <si>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</si>
  <si>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</si>
  <si>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</si>
  <si>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</si>
  <si>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</si>
  <si>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</si>
  <si>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</si>
  <si>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</si>
  <si>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</si>
  <si>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</si>
  <si>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</si>
  <si>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</si>
  <si>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</si>
  <si>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</si>
  <si>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</si>
  <si>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</si>
  <si>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</si>
  <si>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</si>
  <si>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</si>
  <si>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</si>
  <si>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</si>
  <si>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</si>
  <si>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</si>
  <si>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</si>
  <si>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</si>
  <si>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</si>
  <si>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</si>
  <si>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</si>
  <si>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</si>
  <si>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</si>
  <si>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</si>
  <si>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</si>
  <si>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</si>
  <si>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</si>
  <si>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</si>
  <si>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</si>
  <si>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</si>
  <si>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</si>
  <si>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</si>
  <si>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</si>
  <si>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</si>
  <si>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</si>
  <si>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</si>
  <si>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</si>
  <si>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</si>
  <si>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</si>
  <si>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</si>
  <si>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</si>
  <si>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</si>
  <si>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</si>
  <si>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</si>
  <si>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</si>
  <si>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</si>
  <si>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</si>
  <si>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</si>
  <si>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</si>
  <si>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</si>
  <si>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</si>
  <si>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</si>
  <si>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</si>
  <si>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</si>
  <si>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</si>
  <si>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</si>
  <si>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</si>
  <si>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</si>
  <si>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</si>
  <si>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</si>
  <si>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</si>
  <si>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</si>
  <si>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</si>
  <si>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</si>
  <si>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</si>
  <si>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</si>
  <si>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</si>
  <si>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</si>
  <si>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</si>
  <si>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</si>
  <si>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</si>
  <si>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</si>
  <si>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</si>
  <si>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</si>
  <si>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</si>
  <si>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</si>
  <si>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</si>
  <si>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</si>
  <si>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</si>
  <si>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</si>
  <si>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</si>
  <si>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</si>
  <si>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</si>
  <si>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</si>
  <si>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</si>
  <si>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</si>
  <si>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</si>
  <si>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</si>
  <si>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</si>
  <si>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</si>
  <si>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</si>
  <si>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</si>
  <si>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</si>
  <si>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</si>
  <si>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</si>
  <si>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</si>
  <si>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</si>
  <si>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</si>
  <si>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</si>
  <si>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</si>
  <si>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</si>
  <si>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</si>
  <si>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</si>
  <si>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</si>
  <si>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</si>
  <si>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</si>
  <si>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</si>
  <si>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</si>
  <si>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</si>
  <si>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</si>
  <si>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</si>
  <si>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</si>
  <si>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</si>
  <si>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</si>
  <si>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</si>
  <si>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</si>
  <si>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</si>
  <si>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</si>
  <si>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</si>
  <si>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</si>
  <si>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</si>
  <si>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</si>
  <si>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</si>
  <si>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</si>
  <si>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</si>
  <si>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</si>
  <si>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</si>
  <si>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</si>
  <si>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</si>
  <si>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</si>
  <si>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</si>
  <si>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</si>
  <si>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</si>
  <si>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</si>
  <si>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</si>
  <si>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</si>
  <si>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</si>
  <si>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</si>
  <si>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</si>
  <si>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</si>
  <si>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</si>
  <si>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</si>
  <si>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</si>
  <si>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</si>
  <si>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</si>
  <si>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</si>
  <si>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</si>
  <si>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</si>
  <si>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</si>
  <si>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</si>
  <si>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</si>
  <si>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</si>
  <si>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</si>
  <si>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</si>
  <si>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</si>
  <si>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</si>
  <si>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</si>
  <si>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</si>
  <si>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</si>
  <si>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</si>
  <si>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</si>
  <si>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</si>
  <si>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</si>
  <si>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</si>
  <si>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</si>
  <si>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</si>
  <si>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</si>
  <si>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</si>
  <si>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</si>
  <si>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</si>
  <si>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</si>
  <si>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</si>
  <si>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</si>
  <si>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</si>
  <si>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</si>
  <si>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</si>
  <si>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</si>
  <si>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</si>
  <si>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</si>
  <si>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</si>
  <si>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</si>
  <si>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</si>
  <si>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</si>
  <si>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</si>
  <si>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</si>
  <si>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</si>
  <si>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</si>
  <si>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</si>
  <si>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</si>
  <si>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</si>
  <si>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</si>
  <si>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</si>
  <si>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</si>
  <si>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</si>
  <si>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</si>
  <si>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</si>
  <si>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</si>
  <si>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</si>
  <si>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</si>
  <si>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</si>
  <si>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</si>
  <si>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</si>
  <si>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</si>
  <si>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</si>
  <si>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</si>
  <si>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</si>
  <si>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</si>
  <si>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</si>
  <si>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</si>
  <si>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</si>
  <si>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</si>
  <si>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</si>
  <si>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</si>
  <si>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</si>
  <si>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</si>
  <si>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</si>
  <si>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</si>
  <si>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</si>
  <si>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</si>
  <si>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</si>
  <si>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</si>
  <si>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</si>
  <si>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</si>
  <si>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</si>
  <si>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</si>
  <si>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</si>
  <si>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</si>
  <si>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</si>
  <si>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</si>
  <si>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</si>
  <si>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</si>
  <si>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</si>
  <si>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</si>
  <si>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</si>
  <si>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</si>
  <si>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</si>
  <si>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</si>
  <si>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</si>
  <si>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</si>
  <si>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</si>
  <si>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</si>
  <si>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</si>
  <si>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</si>
  <si>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</si>
  <si>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</si>
  <si>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</si>
  <si>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</si>
  <si>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</si>
  <si>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</si>
  <si>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</si>
  <si>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</si>
  <si>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</si>
  <si>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</si>
  <si>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</si>
  <si>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</si>
  <si>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</si>
  <si>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</si>
  <si>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</si>
  <si>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</si>
  <si>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</si>
  <si>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</si>
  <si>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</si>
  <si>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</si>
  <si>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</si>
  <si>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</si>
  <si>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</si>
  <si>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</si>
  <si>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</si>
  <si>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</si>
  <si>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</si>
  <si>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</si>
  <si>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</si>
  <si>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</si>
  <si>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</si>
  <si>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</si>
  <si>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</si>
  <si>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</si>
  <si>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</si>
  <si>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</si>
  <si>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</si>
  <si>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</si>
  <si>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</si>
  <si>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</si>
  <si>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</si>
  <si>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</si>
  <si>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</si>
  <si>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</si>
  <si>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</si>
  <si>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</si>
  <si>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</si>
  <si>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</si>
  <si>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</si>
  <si>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</si>
  <si>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</si>
  <si>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</si>
  <si>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</si>
  <si>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</si>
  <si>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</si>
  <si>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</si>
  <si>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</si>
  <si>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</si>
  <si>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</si>
  <si>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</si>
  <si>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</si>
  <si>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</si>
  <si>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</si>
  <si>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</si>
  <si>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</si>
  <si>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</si>
  <si>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</si>
  <si>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</si>
  <si>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</si>
  <si>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</si>
  <si>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</si>
  <si>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</si>
  <si>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</si>
  <si>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</si>
  <si>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</si>
  <si>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</si>
  <si>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</si>
  <si>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</si>
  <si>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</si>
  <si>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</si>
  <si>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</si>
  <si>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</si>
  <si>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</si>
  <si>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</si>
  <si>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</si>
  <si>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</si>
  <si>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</si>
  <si>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</si>
  <si>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</si>
  <si>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</si>
  <si>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</si>
  <si>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</si>
  <si>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</si>
  <si>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</si>
  <si>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</si>
  <si>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</si>
  <si>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</si>
  <si>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</si>
  <si>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</si>
  <si>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</si>
  <si>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</si>
  <si>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</si>
  <si>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</si>
  <si>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</si>
  <si>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</si>
  <si>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</si>
  <si>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</si>
  <si>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</si>
  <si>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</si>
  <si>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</si>
  <si>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</si>
  <si>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</si>
  <si>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</si>
  <si>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</si>
  <si>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</si>
  <si>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</si>
  <si>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</si>
  <si>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</si>
  <si>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</si>
  <si>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</si>
  <si>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</si>
  <si>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</si>
  <si>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</si>
  <si>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</si>
  <si>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</si>
  <si>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</si>
  <si>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</si>
  <si>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</si>
  <si>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</si>
  <si>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</si>
  <si>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</si>
  <si>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</si>
  <si>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</si>
  <si>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</si>
  <si>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</si>
  <si>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</si>
  <si>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</si>
  <si>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</si>
  <si>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</si>
  <si>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</si>
  <si>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</si>
  <si>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</si>
  <si>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</si>
  <si>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</si>
  <si>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</si>
  <si>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</si>
  <si>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</si>
  <si>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</si>
  <si>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</si>
  <si>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</si>
  <si>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</si>
  <si>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</si>
  <si>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</si>
  <si>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</si>
  <si>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</si>
  <si>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</si>
  <si>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</si>
  <si>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</si>
  <si>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</si>
  <si>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</si>
  <si>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</si>
  <si>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</si>
  <si>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</si>
  <si>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</si>
  <si>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</si>
  <si>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</si>
  <si>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</si>
  <si>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</si>
  <si>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</si>
  <si>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</si>
  <si>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</si>
  <si>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</si>
  <si>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</si>
  <si>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</si>
  <si>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</si>
  <si>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</si>
  <si>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</si>
  <si>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</si>
  <si>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</si>
  <si>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</si>
  <si>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</si>
  <si>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</si>
  <si>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</si>
  <si>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</si>
  <si>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</si>
  <si>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</si>
  <si>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</si>
  <si>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</si>
  <si>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</si>
  <si>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</si>
  <si>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</si>
  <si>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</si>
  <si>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</si>
  <si>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</si>
  <si>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</si>
  <si>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</si>
  <si>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</si>
  <si>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</si>
  <si>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</si>
  <si>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</si>
  <si>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</si>
  <si>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</si>
  <si>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</si>
  <si>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</si>
  <si>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</si>
  <si>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</si>
  <si>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</si>
  <si>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</si>
  <si>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</si>
  <si>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</si>
  <si>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</si>
  <si>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</si>
  <si>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</si>
  <si>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</si>
  <si>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</si>
  <si>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</si>
  <si>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</si>
  <si>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</si>
  <si>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</si>
  <si>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</si>
  <si>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</si>
  <si>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</si>
  <si>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</si>
  <si>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</si>
  <si>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</si>
  <si>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</si>
  <si>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</si>
  <si>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</si>
  <si>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</si>
  <si>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</si>
  <si>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</si>
  <si>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</si>
  <si>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</si>
  <si>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</si>
  <si>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</si>
  <si>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</si>
  <si>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</si>
  <si>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</si>
  <si>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</si>
  <si>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</si>
  <si>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</si>
  <si>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</si>
  <si>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</si>
  <si>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</si>
  <si>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</si>
  <si>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</si>
  <si>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</si>
  <si>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</si>
  <si>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</si>
  <si>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</si>
  <si>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</si>
  <si>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</si>
  <si>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</si>
  <si>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</si>
  <si>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</si>
  <si>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</si>
  <si>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</si>
  <si>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</si>
  <si>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</si>
  <si>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</si>
  <si>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</si>
  <si>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</si>
  <si>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</si>
  <si>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</si>
  <si>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</si>
  <si>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</si>
  <si>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</si>
  <si>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</si>
  <si>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</si>
  <si>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</si>
  <si>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</si>
  <si>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</si>
  <si>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</si>
  <si>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</si>
  <si>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</si>
  <si>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</si>
  <si>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</si>
  <si>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</si>
  <si>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</si>
  <si>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</si>
  <si>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</si>
  <si>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</si>
  <si>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</si>
  <si>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</si>
  <si>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</si>
  <si>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</si>
  <si>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</si>
  <si>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</si>
  <si>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</si>
  <si>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</si>
  <si>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</si>
  <si>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</si>
  <si>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</si>
  <si>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</si>
  <si>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</si>
  <si>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</si>
  <si>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</si>
  <si>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</si>
  <si>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</si>
  <si>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</si>
  <si>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</si>
  <si>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</si>
  <si>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</si>
  <si>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</si>
  <si>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</si>
  <si>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</si>
  <si>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</si>
  <si>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</si>
  <si>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</si>
  <si>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</si>
  <si>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</si>
  <si>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</si>
  <si>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</si>
  <si>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</si>
  <si>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</si>
  <si>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</si>
  <si>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</si>
  <si>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</si>
  <si>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</si>
  <si>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</si>
  <si>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</si>
  <si>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</si>
  <si>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</si>
  <si>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</si>
  <si>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</si>
  <si>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</si>
  <si>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</si>
  <si>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</si>
  <si>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</si>
  <si>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</si>
  <si>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</si>
  <si>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</si>
  <si>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</si>
  <si>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</si>
  <si>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</si>
  <si>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</si>
  <si>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</si>
  <si>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</si>
  <si>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</si>
  <si>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</si>
  <si>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</si>
  <si>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</si>
  <si>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</si>
  <si>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</si>
  <si>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</si>
  <si>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</si>
  <si>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</si>
  <si>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</si>
  <si>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</si>
  <si>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</si>
  <si>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</si>
  <si>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</si>
  <si>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</si>
  <si>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</si>
  <si>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</si>
  <si>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</si>
  <si>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</si>
  <si>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</si>
  <si>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</si>
  <si>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</si>
  <si>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</si>
  <si>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</si>
  <si>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</si>
  <si>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</si>
  <si>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</si>
  <si>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</si>
  <si>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</si>
  <si>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</si>
  <si>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</si>
  <si>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</si>
  <si>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</si>
  <si>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</si>
  <si>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</si>
  <si>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</si>
  <si>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</si>
  <si>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</si>
  <si>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</si>
  <si>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</si>
  <si>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</si>
  <si>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</si>
  <si>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</si>
  <si>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</si>
  <si>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</si>
  <si>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</si>
  <si>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</si>
  <si>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</si>
  <si>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</si>
  <si>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</si>
  <si>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</si>
  <si>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</si>
  <si>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</si>
  <si>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</si>
  <si>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</si>
  <si>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</si>
  <si>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</si>
  <si>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</si>
  <si>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</si>
  <si>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</si>
  <si>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</si>
  <si>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</si>
  <si>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</si>
  <si>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</si>
  <si>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</si>
  <si>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</si>
  <si>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</si>
  <si>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</si>
  <si>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</si>
  <si>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</si>
  <si>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</si>
  <si>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</si>
  <si>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</si>
  <si>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</si>
  <si>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</si>
  <si>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</si>
  <si>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</si>
  <si>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</si>
  <si>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</si>
  <si>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</si>
  <si>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</si>
  <si>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</si>
  <si>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</si>
  <si>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</si>
  <si>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</si>
  <si>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</si>
  <si>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</si>
  <si>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</si>
  <si>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</si>
  <si>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</si>
  <si>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</si>
  <si>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</si>
  <si>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</si>
  <si>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</si>
  <si>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</si>
  <si>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</si>
  <si>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</si>
  <si>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</si>
  <si>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</si>
  <si>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</si>
  <si>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</si>
  <si>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</si>
  <si>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</si>
  <si>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</si>
  <si>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</si>
  <si>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</si>
  <si>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</si>
  <si>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</si>
  <si>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</si>
  <si>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</si>
  <si>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</si>
  <si>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</si>
  <si>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</si>
  <si>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</si>
  <si>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</si>
  <si>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</si>
  <si>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</si>
  <si>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</si>
  <si>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</si>
  <si>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</si>
  <si>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</si>
  <si>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</si>
  <si>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</si>
  <si>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</si>
  <si>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</si>
  <si>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</si>
  <si>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</si>
  <si>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</si>
  <si>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</si>
  <si>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</si>
  <si>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</si>
  <si>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</si>
  <si>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</si>
  <si>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</si>
  <si>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</si>
  <si>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</si>
  <si>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</si>
  <si>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</si>
  <si>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</si>
  <si>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</si>
  <si>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</si>
  <si>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</si>
  <si>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</si>
  <si>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</si>
  <si>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</si>
  <si>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</si>
  <si>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</si>
  <si>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</si>
  <si>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</si>
  <si>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</si>
  <si>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</si>
  <si>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</si>
  <si>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</si>
  <si>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</si>
  <si>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</si>
  <si>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</si>
  <si>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</si>
  <si>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</si>
  <si>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</si>
  <si>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</si>
  <si>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</si>
  <si>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</si>
  <si>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</si>
  <si>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</si>
  <si>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</si>
  <si>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</si>
  <si>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</si>
  <si>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</si>
  <si>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</si>
  <si>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</si>
  <si>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</si>
  <si>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</si>
  <si>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</si>
  <si>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</si>
  <si>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</si>
  <si>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</si>
  <si>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</si>
  <si>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</si>
  <si>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</si>
  <si>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</si>
  <si>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</si>
  <si>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</si>
  <si>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</si>
  <si>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</si>
  <si>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</si>
  <si>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</si>
  <si>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</si>
  <si>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</si>
  <si>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</si>
  <si>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</si>
  <si>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</si>
  <si>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</si>
  <si>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</si>
  <si>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</si>
  <si>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</si>
  <si>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</si>
  <si>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</si>
  <si>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</si>
  <si>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</si>
  <si>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</si>
  <si>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</si>
  <si>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</si>
  <si>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</si>
  <si>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</si>
  <si>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</si>
  <si>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</si>
  <si>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</si>
  <si>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</si>
  <si>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</si>
  <si>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</si>
  <si>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</si>
  <si>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</si>
  <si>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</si>
  <si>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</si>
  <si>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</si>
  <si>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</si>
  <si>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</si>
  <si>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</si>
  <si>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</si>
  <si>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</si>
  <si>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</si>
  <si>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</si>
  <si>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</si>
  <si>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</si>
  <si>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</si>
  <si>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</si>
  <si>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</si>
  <si>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</si>
  <si>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</si>
  <si>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</si>
  <si>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</si>
  <si>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</si>
  <si>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</si>
  <si>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</si>
  <si>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</si>
  <si>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</si>
  <si>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</si>
  <si>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</si>
  <si>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</si>
  <si>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</si>
  <si>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</si>
  <si>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</si>
  <si>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</si>
  <si>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</si>
  <si>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</si>
  <si>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</si>
  <si>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</si>
  <si>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</si>
  <si>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</si>
  <si>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</si>
  <si>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</si>
  <si>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</si>
  <si>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</si>
  <si>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</si>
  <si>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</si>
  <si>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</si>
  <si>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</si>
  <si>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</si>
  <si>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</si>
  <si>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</si>
  <si>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</si>
  <si>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</si>
  <si>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</si>
  <si>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</si>
  <si>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</si>
  <si>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</si>
  <si>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</si>
  <si>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</si>
  <si>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</si>
  <si>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</si>
  <si>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</si>
  <si>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</si>
  <si>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</si>
  <si>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</si>
  <si>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</si>
  <si>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</si>
  <si>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</si>
  <si>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</si>
  <si>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</si>
  <si>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</si>
  <si>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</si>
  <si>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</si>
  <si>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</si>
  <si>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</si>
  <si>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</si>
  <si>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</si>
  <si>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</si>
  <si>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</si>
  <si>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</si>
  <si>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</si>
  <si>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</si>
  <si>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</si>
  <si>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</si>
  <si>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</si>
  <si>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</si>
  <si>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</si>
  <si>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</si>
  <si>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</si>
  <si>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</si>
  <si>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</si>
  <si>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</si>
  <si>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</si>
  <si>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</si>
  <si>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</si>
  <si>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</si>
  <si>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</si>
  <si>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</si>
  <si>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</si>
  <si>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</si>
  <si>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</si>
  <si>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</si>
  <si>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</si>
  <si>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</si>
  <si>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</si>
  <si>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</si>
  <si>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</si>
  <si>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</si>
  <si>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</si>
  <si>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</si>
  <si>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</si>
  <si>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</si>
  <si>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</si>
  <si>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</si>
  <si>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</si>
  <si>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</si>
  <si>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</si>
  <si>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</si>
  <si>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</si>
  <si>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</si>
  <si>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</si>
  <si>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</si>
  <si>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</si>
  <si>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</si>
  <si>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</si>
  <si>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</si>
  <si>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</si>
  <si>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</si>
  <si>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</si>
  <si>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</si>
  <si>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</si>
  <si>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</si>
  <si>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</si>
  <si>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</si>
  <si>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</si>
  <si>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</si>
  <si>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</si>
  <si>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</si>
  <si>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</si>
  <si>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</si>
  <si>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</si>
  <si>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</si>
  <si>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</si>
  <si>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</si>
  <si>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</si>
  <si>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</si>
  <si>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</si>
  <si>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</si>
  <si>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</si>
  <si>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</si>
  <si>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</si>
  <si>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</si>
  <si>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</si>
  <si>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</si>
  <si>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</si>
  <si>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</si>
  <si>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</si>
  <si>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</si>
  <si>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</si>
  <si>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</si>
  <si>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</si>
  <si>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</si>
  <si>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</si>
  <si>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</si>
  <si>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</si>
  <si>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</si>
  <si>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</si>
  <si>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</si>
  <si>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</si>
  <si>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</si>
  <si>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</si>
  <si>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</si>
  <si>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</si>
  <si>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</si>
  <si>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</si>
  <si>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</si>
  <si>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</si>
  <si>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</si>
  <si>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</si>
  <si>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</si>
  <si>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</si>
  <si>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</si>
  <si>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</si>
  <si>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</si>
  <si>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</si>
  <si>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</si>
  <si>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</si>
  <si>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</si>
  <si>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</si>
  <si>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</si>
  <si>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</si>
  <si>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</si>
  <si>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</si>
  <si>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</si>
  <si>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</si>
  <si>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</si>
  <si>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</si>
  <si>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</si>
  <si>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</si>
  <si>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</si>
  <si>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</si>
  <si>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</si>
  <si>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</si>
  <si>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</si>
  <si>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</si>
  <si>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</si>
  <si>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</si>
  <si>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</si>
  <si>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</si>
  <si>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</si>
  <si>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</si>
  <si>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</si>
  <si>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</si>
  <si>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</si>
  <si>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</si>
  <si>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</si>
  <si>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</si>
  <si>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</si>
  <si>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</si>
  <si>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</si>
  <si>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</si>
  <si>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</si>
  <si>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</si>
  <si>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</si>
  <si>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</si>
  <si>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</si>
  <si>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</si>
  <si>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</si>
  <si>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</si>
  <si>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</si>
  <si>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</si>
  <si>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</si>
  <si>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</si>
  <si>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</si>
  <si>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</si>
  <si>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</si>
  <si>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</si>
  <si>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</si>
  <si>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</si>
  <si>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</si>
  <si>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</si>
  <si>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</si>
  <si>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</si>
  <si>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</si>
  <si>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</si>
  <si>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</si>
  <si>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</si>
  <si>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</si>
  <si>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</si>
  <si>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</si>
  <si>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</si>
  <si>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</si>
  <si>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</si>
  <si>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</si>
  <si>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</si>
  <si>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</si>
  <si>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</si>
  <si>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</si>
  <si>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</si>
  <si>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</si>
  <si>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</si>
  <si>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</si>
  <si>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</si>
  <si>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</si>
  <si>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</si>
  <si>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</si>
  <si>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</si>
  <si>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</si>
  <si>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</si>
  <si>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</si>
  <si>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</si>
  <si>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</si>
  <si>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</si>
  <si>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</si>
  <si>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</si>
  <si>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</si>
  <si>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</si>
  <si>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</si>
  <si>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</si>
  <si>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</si>
  <si>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</si>
  <si>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</si>
  <si>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</si>
  <si>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</si>
  <si>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</si>
  <si>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</si>
  <si>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</si>
  <si>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</si>
  <si>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</si>
  <si>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</si>
  <si>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</si>
  <si>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</si>
  <si>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</si>
  <si>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</si>
  <si>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</si>
  <si>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</si>
  <si>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</si>
  <si>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</si>
  <si>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</si>
  <si>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</si>
  <si>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</si>
  <si>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</si>
  <si>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</si>
  <si>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</si>
  <si>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</si>
  <si>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</si>
  <si>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</si>
  <si>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</si>
  <si>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</si>
  <si>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</si>
  <si>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</si>
  <si>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</si>
  <si>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</si>
  <si>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</si>
  <si>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</si>
  <si>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</si>
  <si>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</si>
  <si>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</si>
  <si>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</si>
  <si>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</si>
  <si>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</si>
  <si>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</si>
  <si>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</si>
  <si>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</si>
  <si>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</si>
  <si>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</si>
  <si>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</si>
  <si>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</si>
  <si>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</si>
  <si>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</si>
  <si>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</si>
  <si>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</si>
  <si>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</si>
  <si>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</si>
  <si>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</si>
  <si>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</si>
  <si>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</si>
  <si>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</si>
  <si>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</si>
  <si>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</si>
  <si>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</si>
  <si>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</si>
  <si>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</si>
  <si>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</si>
  <si>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</si>
  <si>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</si>
  <si>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</si>
  <si>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</si>
  <si>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</si>
  <si>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</si>
  <si>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</si>
  <si>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</si>
  <si>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</si>
  <si>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</si>
  <si>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</si>
  <si>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</si>
  <si>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</si>
  <si>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</si>
  <si>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</si>
  <si>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</si>
  <si>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</si>
  <si>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</si>
  <si>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</si>
  <si>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</si>
  <si>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</si>
  <si>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</si>
  <si>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</si>
  <si>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</si>
  <si>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</si>
  <si>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</si>
  <si>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</si>
  <si>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</si>
  <si>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</si>
  <si>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</si>
  <si>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</si>
  <si>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</si>
  <si>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</si>
  <si>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</si>
  <si>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</si>
  <si>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</si>
  <si>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</si>
  <si>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</si>
  <si>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</si>
  <si>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</si>
  <si>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</si>
  <si>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</si>
  <si>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</si>
  <si>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</si>
  <si>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</si>
  <si>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</si>
  <si>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</si>
  <si>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</si>
  <si>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</si>
  <si>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</si>
  <si>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</si>
  <si>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</si>
  <si>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</si>
  <si>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</si>
  <si>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</si>
  <si>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</si>
  <si>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</si>
  <si>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</si>
  <si>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</si>
  <si>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</si>
  <si>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</si>
  <si>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</si>
  <si>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</si>
  <si>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</si>
  <si>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</si>
  <si>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</si>
  <si>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</si>
  <si>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</si>
  <si>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</si>
  <si>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</si>
  <si>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</si>
  <si>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</si>
  <si>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</si>
  <si>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</si>
  <si>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</si>
  <si>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</si>
  <si>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</si>
  <si>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</si>
  <si>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</si>
  <si>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</si>
  <si>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</si>
  <si>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</si>
  <si>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</si>
  <si>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</si>
  <si>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</si>
  <si>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</si>
  <si>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</si>
  <si>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</si>
  <si>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</si>
  <si>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</si>
  <si>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</si>
  <si>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</si>
  <si>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</si>
  <si>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</si>
  <si>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</si>
  <si>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</si>
  <si>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</si>
  <si>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</si>
  <si>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</si>
  <si>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</si>
  <si>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</si>
  <si>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</si>
  <si>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</si>
  <si>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</si>
  <si>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</si>
  <si>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</si>
  <si>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</si>
  <si>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</si>
  <si>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</si>
  <si>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</si>
  <si>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</si>
  <si>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</si>
  <si>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</si>
  <si>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</si>
  <si>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</si>
  <si>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</si>
  <si>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</si>
  <si>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</si>
  <si>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</si>
  <si>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</si>
  <si>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</si>
  <si>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</si>
  <si>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</si>
  <si>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</si>
  <si>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</si>
  <si>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</si>
  <si>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</si>
  <si>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</si>
  <si>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</si>
  <si>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</si>
  <si>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</si>
  <si>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</si>
  <si>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</si>
  <si>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</si>
  <si>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</si>
  <si>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</si>
  <si>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</si>
  <si>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</si>
  <si>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</si>
  <si>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</si>
  <si>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</si>
  <si>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</si>
  <si>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</si>
  <si>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</si>
  <si>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</si>
  <si>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</si>
  <si>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</si>
  <si>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</si>
  <si>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</si>
  <si>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</si>
  <si>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</si>
  <si>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</si>
  <si>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</si>
  <si>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</si>
  <si>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</si>
  <si>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</si>
  <si>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</si>
  <si>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</si>
  <si>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</si>
  <si>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</si>
  <si>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</si>
  <si>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</si>
  <si>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</si>
  <si>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</si>
  <si>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</si>
  <si>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</si>
  <si>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</si>
  <si>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</si>
  <si>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</si>
  <si>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</si>
  <si>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</si>
  <si>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</si>
  <si>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</si>
  <si>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</si>
  <si>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</si>
  <si>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</si>
  <si>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</si>
  <si>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</si>
  <si>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</si>
  <si>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</si>
  <si>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</si>
  <si>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</si>
  <si>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</si>
  <si>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</si>
  <si>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</si>
  <si>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</si>
  <si>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</si>
  <si>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</si>
  <si>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</si>
  <si>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</si>
  <si>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</si>
  <si>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</si>
  <si>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</si>
  <si>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</si>
  <si>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</si>
  <si>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</si>
  <si>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</si>
  <si>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</si>
  <si>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</si>
  <si>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</si>
  <si>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</si>
  <si>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</si>
  <si>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</si>
  <si>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</si>
  <si>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</si>
  <si>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</si>
  <si>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</si>
  <si>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</si>
  <si>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</si>
  <si>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</si>
  <si>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</si>
  <si>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</si>
  <si>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</si>
  <si>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</si>
  <si>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</si>
  <si>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</si>
  <si>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</si>
  <si>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</si>
  <si>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</si>
  <si>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</si>
  <si>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</si>
  <si>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</si>
  <si>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</si>
  <si>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</si>
  <si>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</si>
  <si>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</si>
  <si>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</si>
  <si>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</si>
  <si>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</si>
  <si>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</si>
  <si>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</si>
  <si>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</si>
  <si>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</si>
  <si>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</si>
  <si>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</si>
  <si>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</si>
  <si>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</si>
  <si>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</si>
  <si>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</si>
  <si>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</si>
  <si>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</si>
  <si>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</si>
  <si>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</si>
  <si>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</si>
  <si>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</si>
  <si>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</si>
  <si>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</si>
  <si>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</si>
  <si>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</si>
  <si>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</si>
  <si>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</si>
  <si>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</si>
  <si>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</si>
  <si>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</si>
  <si>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</si>
  <si>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</si>
  <si>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</si>
  <si>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</si>
  <si>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</si>
  <si>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</si>
  <si>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</si>
  <si>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</si>
  <si>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</si>
  <si>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</si>
  <si>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</si>
  <si>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</si>
  <si>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</si>
  <si>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</si>
  <si>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</si>
  <si>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</si>
  <si>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</si>
  <si>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</si>
  <si>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</si>
  <si>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</si>
  <si>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</si>
  <si>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</si>
  <si>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</si>
  <si>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</si>
  <si>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</si>
  <si>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</si>
  <si>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</si>
  <si>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</si>
  <si>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</si>
  <si>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</si>
  <si>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</si>
  <si>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</si>
  <si>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</si>
  <si>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</si>
  <si>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</si>
  <si>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</si>
  <si>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</si>
  <si>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</si>
  <si>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</si>
  <si>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</si>
  <si>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</si>
  <si>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</si>
  <si>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</si>
  <si>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</si>
  <si>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</si>
  <si>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</si>
  <si>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</si>
  <si>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</si>
  <si>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</si>
  <si>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</si>
  <si>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</si>
  <si>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</si>
  <si>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</si>
  <si>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</si>
  <si>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</si>
  <si>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</si>
  <si>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</si>
  <si>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</si>
  <si>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</si>
  <si>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</si>
  <si>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</si>
  <si>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</si>
  <si>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</si>
  <si>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</si>
  <si>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</si>
  <si>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</si>
  <si>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</si>
  <si>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</si>
  <si>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</si>
  <si>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</si>
  <si>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</si>
  <si>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</si>
  <si>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</si>
  <si>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</si>
  <si>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</si>
  <si>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</si>
  <si>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</si>
  <si>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</si>
  <si>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</si>
  <si>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</si>
  <si>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</si>
  <si>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</si>
  <si>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</si>
  <si>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</si>
  <si>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</si>
  <si>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</si>
  <si>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</si>
  <si>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</si>
  <si>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</si>
  <si>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</si>
  <si>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</si>
  <si>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</si>
  <si>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</si>
  <si>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</si>
  <si>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</si>
  <si>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</si>
  <si>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</si>
  <si>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</si>
  <si>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</si>
  <si>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</si>
  <si>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</si>
  <si>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</si>
  <si>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</si>
  <si>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</si>
  <si>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</si>
  <si>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</si>
  <si>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</si>
  <si>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</si>
  <si>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</si>
  <si>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</si>
  <si>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</si>
  <si>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</si>
  <si>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</si>
  <si>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</si>
  <si>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</si>
  <si>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</si>
  <si>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</si>
  <si>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</si>
  <si>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</si>
  <si>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</si>
  <si>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</si>
  <si>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</si>
  <si>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</si>
  <si>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</si>
  <si>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</si>
  <si>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</si>
  <si>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</si>
  <si>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</si>
  <si>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</si>
  <si>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</si>
  <si>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</si>
  <si>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</si>
  <si>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</si>
  <si>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</si>
  <si>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</si>
  <si>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</si>
  <si>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</si>
  <si>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</si>
  <si>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</si>
  <si>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</si>
  <si>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</si>
  <si>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</si>
  <si>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</si>
  <si>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</si>
  <si>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</si>
  <si>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</si>
  <si>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</si>
  <si>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</si>
  <si>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</si>
  <si>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</si>
  <si>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</si>
  <si>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</si>
  <si>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</si>
  <si>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</si>
  <si>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</si>
  <si>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</si>
  <si>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</si>
  <si>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</si>
  <si>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</si>
  <si>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</si>
  <si>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</si>
  <si>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</si>
  <si>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</si>
  <si>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</si>
  <si>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</si>
  <si>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</si>
  <si>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</si>
  <si>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</si>
  <si>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</si>
  <si>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</si>
  <si>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</si>
  <si>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</si>
  <si>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</si>
  <si>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</si>
  <si>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</si>
  <si>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</si>
  <si>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</si>
  <si>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</si>
  <si>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</si>
  <si>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</si>
  <si>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</si>
  <si>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</si>
  <si>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</si>
  <si>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</si>
  <si>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</si>
  <si>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</si>
  <si>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</si>
  <si>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</si>
  <si>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</si>
  <si>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</si>
  <si>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</si>
  <si>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</si>
  <si>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</si>
  <si>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</si>
  <si>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</si>
  <si>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</si>
  <si>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</si>
  <si>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</si>
  <si>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</si>
  <si>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</si>
  <si>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</si>
  <si>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</si>
  <si>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</si>
  <si>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</si>
  <si>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</si>
  <si>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</si>
  <si>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</si>
  <si>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</si>
  <si>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</si>
  <si>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</si>
  <si>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</si>
  <si>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</si>
  <si>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</si>
  <si>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</si>
  <si>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</si>
  <si>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</si>
  <si>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</si>
  <si>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</si>
  <si>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</si>
  <si>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</si>
  <si>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</si>
  <si>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</si>
  <si>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</si>
  <si>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</si>
  <si>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</si>
  <si>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</si>
  <si>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</si>
  <si>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</si>
  <si>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</si>
  <si>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</si>
  <si>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</si>
  <si>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</si>
  <si>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</si>
  <si>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</si>
  <si>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</si>
  <si>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</si>
  <si>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</si>
  <si>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</si>
  <si>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</si>
  <si>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</si>
  <si>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</si>
  <si>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</si>
  <si>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</si>
  <si>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</si>
  <si>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</si>
  <si>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</si>
  <si>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</si>
  <si>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</si>
  <si>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</si>
  <si>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</si>
  <si>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</si>
  <si>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</si>
  <si>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</si>
  <si>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</si>
  <si>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</si>
  <si>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</si>
  <si>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</si>
  <si>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</si>
  <si>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</si>
  <si>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</si>
  <si>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</si>
  <si>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</si>
  <si>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</si>
  <si>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</si>
  <si>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</si>
  <si>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</si>
  <si>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</si>
  <si>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</si>
  <si>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</si>
  <si>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</si>
  <si>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</si>
  <si>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</si>
  <si>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</si>
  <si>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</si>
  <si>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</si>
  <si>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</si>
  <si>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</si>
  <si>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</si>
  <si>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</si>
  <si>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</si>
  <si>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</si>
  <si>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</si>
  <si>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</si>
  <si>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</si>
  <si>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</si>
  <si>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</si>
  <si>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</si>
  <si>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</si>
  <si>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</si>
  <si>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</si>
  <si>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</si>
  <si>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</si>
  <si>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</si>
  <si>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</si>
  <si>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</si>
  <si>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</si>
  <si>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</si>
  <si>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</si>
  <si>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</si>
  <si>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</si>
  <si>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</si>
  <si>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</si>
  <si>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</si>
  <si>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</si>
  <si>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</si>
  <si>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</si>
  <si>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</si>
  <si>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</si>
  <si>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</si>
  <si>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</si>
  <si>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</si>
  <si>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</si>
  <si>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</si>
  <si>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</si>
  <si>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</si>
  <si>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</si>
  <si>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</si>
  <si>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</si>
  <si>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</si>
  <si>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</si>
  <si>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</si>
  <si>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</si>
  <si>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</si>
  <si>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</si>
  <si>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</si>
  <si>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</si>
  <si>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</si>
  <si>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</si>
  <si>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</si>
  <si>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</si>
  <si>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</si>
  <si>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</si>
  <si>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</si>
  <si>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</si>
  <si>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</si>
  <si>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</si>
  <si>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</si>
  <si>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</si>
  <si>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</si>
  <si>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</si>
  <si>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</si>
  <si>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</si>
  <si>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</si>
  <si>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</si>
  <si>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</si>
  <si>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</si>
  <si>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</si>
  <si>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</si>
  <si>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</si>
  <si>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</si>
  <si>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</si>
  <si>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</si>
  <si>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</si>
  <si>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</si>
  <si>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</si>
  <si>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</si>
  <si>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</si>
  <si>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</si>
  <si>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</si>
  <si>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</si>
  <si>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</si>
  <si>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</si>
  <si>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</si>
  <si>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</si>
  <si>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</si>
  <si>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</si>
  <si>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</si>
  <si>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</si>
  <si>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</si>
  <si>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</si>
  <si>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</si>
  <si>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</si>
  <si>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</si>
  <si>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</si>
  <si>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</si>
  <si>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</si>
  <si>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</si>
  <si>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</si>
  <si>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</si>
  <si>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</si>
  <si>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</si>
  <si>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</si>
  <si>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</si>
  <si>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</si>
  <si>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</si>
  <si>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</si>
  <si>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</si>
  <si>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</si>
  <si>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</si>
  <si>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</si>
  <si>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</si>
  <si>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</si>
  <si>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</si>
  <si>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</si>
  <si>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</si>
  <si>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</si>
  <si>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</si>
  <si>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</si>
  <si>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</si>
  <si>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</si>
  <si>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</si>
  <si>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</si>
  <si>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</si>
  <si>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</si>
  <si>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</si>
  <si>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</si>
  <si>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</si>
  <si>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</si>
  <si>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</si>
  <si>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</si>
  <si>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</si>
  <si>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</si>
  <si>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</si>
  <si>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</si>
  <si>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</si>
  <si>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</si>
  <si>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</si>
  <si>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</si>
  <si>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</si>
  <si>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</si>
  <si>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</si>
  <si>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</si>
  <si>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</si>
  <si>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</si>
  <si>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</si>
  <si>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</si>
  <si>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</si>
  <si>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</si>
  <si>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</si>
  <si>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</si>
  <si>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</si>
  <si>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</si>
  <si>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</si>
  <si>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</si>
  <si>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</si>
  <si>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</si>
  <si>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</si>
  <si>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</si>
  <si>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</si>
  <si>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</si>
  <si>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</si>
  <si>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</si>
  <si>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</si>
  <si>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</si>
  <si>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</si>
  <si>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</si>
  <si>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</si>
  <si>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</si>
  <si>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</si>
  <si>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</si>
  <si>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</si>
  <si>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</si>
  <si>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</si>
  <si>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</si>
  <si>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</si>
  <si>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</si>
  <si>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</si>
  <si>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</si>
  <si>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</si>
  <si>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</si>
  <si>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</si>
  <si>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</si>
  <si>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</si>
  <si>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</si>
  <si>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</si>
  <si>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</si>
  <si>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</si>
  <si>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</si>
  <si>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</si>
  <si>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</si>
  <si>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</si>
  <si>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</si>
  <si>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</si>
  <si>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</si>
  <si>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</si>
  <si>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</si>
  <si>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</si>
  <si>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</si>
  <si>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</si>
  <si>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</si>
  <si>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</si>
  <si>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</si>
  <si>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</si>
  <si>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</si>
  <si>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</si>
  <si>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</si>
  <si>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</si>
  <si>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</si>
  <si>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</si>
  <si>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</si>
  <si>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</si>
  <si>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</si>
  <si>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</si>
  <si>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</si>
  <si>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</si>
  <si>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</si>
  <si>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</si>
  <si>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</si>
  <si>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</si>
  <si>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</si>
  <si>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</si>
  <si>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</si>
  <si>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</si>
  <si>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</si>
  <si>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</si>
  <si>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</si>
  <si>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</si>
  <si>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</si>
  <si>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</si>
  <si>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</si>
  <si>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</si>
  <si>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</si>
  <si>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</si>
  <si>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</si>
  <si>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</si>
  <si>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</si>
  <si>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</si>
  <si>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</si>
  <si>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</si>
  <si>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</si>
  <si>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</si>
  <si>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</si>
  <si>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</si>
  <si>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</si>
  <si>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</si>
  <si>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</si>
  <si>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</si>
  <si>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</si>
  <si>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</si>
  <si>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</si>
  <si>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</si>
  <si>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</si>
  <si>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</si>
  <si>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</si>
  <si>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</si>
  <si>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</si>
  <si>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</si>
  <si>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</si>
  <si>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</si>
  <si>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</si>
  <si>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</si>
  <si>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</si>
  <si>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</si>
  <si>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</si>
  <si>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</si>
  <si>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</si>
  <si>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</si>
  <si>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</si>
  <si>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</si>
  <si>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</si>
  <si>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</si>
  <si>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</si>
  <si>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</si>
  <si>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</si>
  <si>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</si>
  <si>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</si>
  <si>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</si>
  <si>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</si>
  <si>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</si>
  <si>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</si>
  <si>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</si>
  <si>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</si>
  <si>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</si>
  <si>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</si>
  <si>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</si>
  <si>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</si>
  <si>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</si>
  <si>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</si>
  <si>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</si>
  <si>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</si>
  <si>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</si>
  <si>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</si>
  <si>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</si>
  <si>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</si>
  <si>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</si>
  <si>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</si>
  <si>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</si>
  <si>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</si>
  <si>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</si>
  <si>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</si>
  <si>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</si>
  <si>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</si>
  <si>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</si>
  <si>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</si>
  <si>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</si>
  <si>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</si>
  <si>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</si>
  <si>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</si>
  <si>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</si>
  <si>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</si>
  <si>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</si>
  <si>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</si>
  <si>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</si>
  <si>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</si>
  <si>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</si>
  <si>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</si>
  <si>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</si>
  <si>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</si>
  <si>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</si>
  <si>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</si>
  <si>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</si>
  <si>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</si>
  <si>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</si>
  <si>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</si>
  <si>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</si>
  <si>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</si>
  <si>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</si>
  <si>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</si>
  <si>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</si>
  <si>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</si>
  <si>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</si>
  <si>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</si>
  <si>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</si>
  <si>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</si>
  <si>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</si>
  <si>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</si>
  <si>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</si>
  <si>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</si>
  <si>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</si>
  <si>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</si>
  <si>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</si>
  <si>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</si>
  <si>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</si>
  <si>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</si>
  <si>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</si>
  <si>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</si>
  <si>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</si>
  <si>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</si>
  <si>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</si>
  <si>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</si>
  <si>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</si>
  <si>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</si>
  <si>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</si>
  <si>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</si>
  <si>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</si>
  <si>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</si>
  <si>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</si>
  <si>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</si>
  <si>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</si>
  <si>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</si>
  <si>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</si>
  <si>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</si>
  <si>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</si>
  <si>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</si>
  <si>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</si>
  <si>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</si>
  <si>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</si>
  <si>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</si>
  <si>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</si>
  <si>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</si>
  <si>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</si>
  <si>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</si>
  <si>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</si>
  <si>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</si>
  <si>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</si>
  <si>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</si>
  <si>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</si>
  <si>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</si>
  <si>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</si>
  <si>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</si>
  <si>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</si>
  <si>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</si>
  <si>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</si>
  <si>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</si>
  <si>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</si>
  <si>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</si>
  <si>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</si>
  <si>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</si>
  <si>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</si>
  <si>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</si>
  <si>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</si>
  <si>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</si>
  <si>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</si>
  <si>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</si>
  <si>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</si>
  <si>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</si>
  <si>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</si>
  <si>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</si>
  <si>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</si>
  <si>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</si>
  <si>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</si>
  <si>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</si>
  <si>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</si>
  <si>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</si>
  <si>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</si>
  <si>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</si>
  <si>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</si>
  <si>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</si>
  <si>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</si>
  <si>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</si>
  <si>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</si>
  <si>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</si>
  <si>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</si>
  <si>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</si>
  <si>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</si>
  <si>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</si>
  <si>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</si>
  <si>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</si>
  <si>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</si>
  <si>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</si>
  <si>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</si>
  <si>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</si>
  <si>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</si>
  <si>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</si>
  <si>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</si>
  <si>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</si>
  <si>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</si>
  <si>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</si>
  <si>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</si>
  <si>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</si>
  <si>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</si>
  <si>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</si>
  <si>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</si>
  <si>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</si>
  <si>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</si>
  <si>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</si>
  <si>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</si>
  <si>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</si>
  <si>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</si>
  <si>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</si>
  <si>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</si>
  <si>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</si>
  <si>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</si>
  <si>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</si>
  <si>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</si>
  <si>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</si>
  <si>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</si>
  <si>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</si>
  <si>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</si>
  <si>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</si>
  <si>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</si>
  <si>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</si>
  <si>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</si>
  <si>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</si>
  <si>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</si>
  <si>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</si>
  <si>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</si>
  <si>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</si>
  <si>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</si>
  <si>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</si>
  <si>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</si>
  <si>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</si>
  <si>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</si>
  <si>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</si>
  <si>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</si>
  <si>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</si>
  <si>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</si>
  <si>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</si>
  <si>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</si>
  <si>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</si>
  <si>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</si>
  <si>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</si>
  <si>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</si>
  <si>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</si>
  <si>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</si>
  <si>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</si>
  <si>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</si>
  <si>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</si>
  <si>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</si>
  <si>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</si>
  <si>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</si>
  <si>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</si>
  <si>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</si>
  <si>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</si>
  <si>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</si>
  <si>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</si>
  <si>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</si>
  <si>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</si>
  <si>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</si>
  <si>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</si>
  <si>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</si>
  <si>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</si>
  <si>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</si>
  <si>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</si>
  <si>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</si>
  <si>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</si>
  <si>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</si>
  <si>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</si>
  <si>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</si>
  <si>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</si>
  <si>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</si>
  <si>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</si>
  <si>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</si>
  <si>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</si>
  <si>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</si>
  <si>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</si>
  <si>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</si>
  <si>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</si>
  <si>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</si>
  <si>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</si>
  <si>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</si>
  <si>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</si>
  <si>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</si>
  <si>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</si>
  <si>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</si>
  <si>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</si>
  <si>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</si>
  <si>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</si>
  <si>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</si>
  <si>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</si>
  <si>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</si>
  <si>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</si>
  <si>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</si>
  <si>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</si>
  <si>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</si>
  <si>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</si>
  <si>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</si>
  <si>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</si>
  <si>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</si>
  <si>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</si>
  <si>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</si>
  <si>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</si>
  <si>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</si>
  <si>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</si>
  <si>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</si>
  <si>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</si>
  <si>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</si>
  <si>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</si>
  <si>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</si>
  <si>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</si>
  <si>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</si>
  <si>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</si>
  <si>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</si>
  <si>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</si>
  <si>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</si>
  <si>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</si>
  <si>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</si>
  <si>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</si>
  <si>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</si>
  <si>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</si>
  <si>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</si>
  <si>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</si>
  <si>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</si>
  <si>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</si>
  <si>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</si>
  <si>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</si>
  <si>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</si>
  <si>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</si>
  <si>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</si>
  <si>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</si>
  <si>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</si>
  <si>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</si>
  <si>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</si>
  <si>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</si>
  <si>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</si>
  <si>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</si>
  <si>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</si>
  <si>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</si>
  <si>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</si>
  <si>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</si>
  <si>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</si>
  <si>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</si>
  <si>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</si>
  <si>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</si>
  <si>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</si>
  <si>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</si>
  <si>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</si>
  <si>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</si>
  <si>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</si>
  <si>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</si>
  <si>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</si>
  <si>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</si>
  <si>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</si>
  <si>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</si>
  <si>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</si>
  <si>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</si>
  <si>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</si>
  <si>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</si>
  <si>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</si>
  <si>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</si>
  <si>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</si>
  <si>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</si>
  <si>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</si>
  <si>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</si>
  <si>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</si>
  <si>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</si>
  <si>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</si>
  <si>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</si>
  <si>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</si>
  <si>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</si>
  <si>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</si>
  <si>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</si>
  <si>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</si>
  <si>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</si>
  <si>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</si>
  <si>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</si>
  <si>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</si>
  <si>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</si>
  <si>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</si>
  <si>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</si>
  <si>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</si>
  <si>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</si>
  <si>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</si>
  <si>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</si>
  <si>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</si>
  <si>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</si>
  <si>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</si>
  <si>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</si>
  <si>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</si>
  <si>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</si>
  <si>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</si>
  <si>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</si>
  <si>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</si>
  <si>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</si>
  <si>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</si>
  <si>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</si>
  <si>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</si>
  <si>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</si>
  <si>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</si>
  <si>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</si>
  <si>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</si>
  <si>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</si>
  <si>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</si>
  <si>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</si>
  <si>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</si>
  <si>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</si>
  <si>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</si>
  <si>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</si>
  <si>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</si>
  <si>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</si>
  <si>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</si>
  <si>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</si>
  <si>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</si>
  <si>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</si>
  <si>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</si>
  <si>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</si>
  <si>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</si>
  <si>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</si>
  <si>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</si>
  <si>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</si>
  <si>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</si>
  <si>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</si>
  <si>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</si>
  <si>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</si>
  <si>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</si>
  <si>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</si>
  <si>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</si>
  <si>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</si>
  <si>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</si>
  <si>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</si>
  <si>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</si>
  <si>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</si>
  <si>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</si>
  <si>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</si>
  <si>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</si>
  <si>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</si>
  <si>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</si>
  <si>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</si>
  <si>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</si>
  <si>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</si>
  <si>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</si>
  <si>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</si>
  <si>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</si>
  <si>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</si>
  <si>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</si>
  <si>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</si>
  <si>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</si>
  <si>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</si>
  <si>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</si>
  <si>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</si>
  <si>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</si>
  <si>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</si>
  <si>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</si>
  <si>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</si>
  <si>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</si>
  <si>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</si>
  <si>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</si>
  <si>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</si>
  <si>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</si>
  <si>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</si>
  <si>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</si>
  <si>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</si>
  <si>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</si>
  <si>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</si>
  <si>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</si>
  <si>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</si>
  <si>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</si>
  <si>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</si>
  <si>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</si>
  <si>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</si>
  <si>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</si>
  <si>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</si>
  <si>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</si>
  <si>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</si>
  <si>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</si>
  <si>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</si>
  <si>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</si>
  <si>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</si>
  <si>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</si>
  <si>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</si>
  <si>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</si>
  <si>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</si>
  <si>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</si>
  <si>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</si>
  <si>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</si>
  <si>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</si>
  <si>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</si>
  <si>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</si>
  <si>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</si>
  <si>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</si>
  <si>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</si>
  <si>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</si>
  <si>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</si>
  <si>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</si>
  <si>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</si>
  <si>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</si>
  <si>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</si>
  <si>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</si>
  <si>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</si>
  <si>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</si>
  <si>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</si>
  <si>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</si>
  <si>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</si>
  <si>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</si>
  <si>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</si>
  <si>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</si>
  <si>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</si>
  <si>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</si>
  <si>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</si>
  <si>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</si>
  <si>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</si>
  <si>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</si>
  <si>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</si>
  <si>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</si>
  <si>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</si>
  <si>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</si>
  <si>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</si>
  <si>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</si>
  <si>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</si>
  <si>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</si>
  <si>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</si>
  <si>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</si>
  <si>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</si>
  <si>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</si>
  <si>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</si>
  <si>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</si>
  <si>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</si>
  <si>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</si>
  <si>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</si>
  <si>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</si>
  <si>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</si>
  <si>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</si>
  <si>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</si>
  <si>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</si>
  <si>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</si>
  <si>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</si>
  <si>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</si>
  <si>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</si>
  <si>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</si>
  <si>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</si>
  <si>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</si>
  <si>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</si>
  <si>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</si>
  <si>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</si>
  <si>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</si>
  <si>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</si>
  <si>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</si>
  <si>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</si>
  <si>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</si>
  <si>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</si>
  <si>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</si>
  <si>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</si>
  <si>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</si>
  <si>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</si>
  <si>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</si>
  <si>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</si>
  <si>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</si>
  <si>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</si>
  <si>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</si>
  <si>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</si>
  <si>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</si>
  <si>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</si>
  <si>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</si>
  <si>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</si>
  <si>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</si>
  <si>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</si>
  <si>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</si>
  <si>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</si>
  <si>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</si>
  <si>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</si>
  <si>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</si>
  <si>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</si>
  <si>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</si>
  <si>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</si>
  <si>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</si>
  <si>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</si>
  <si>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</si>
  <si>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</si>
  <si>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</si>
  <si>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</si>
  <si>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</si>
  <si>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</si>
  <si>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</si>
  <si>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</si>
  <si>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</si>
  <si>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</si>
  <si>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</si>
  <si>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</si>
  <si>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</si>
  <si>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</si>
  <si>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</si>
  <si>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</si>
  <si>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</si>
  <si>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</si>
  <si>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</si>
  <si>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</si>
  <si>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</si>
  <si>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</si>
  <si>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</si>
  <si>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</si>
  <si>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</si>
  <si>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</si>
  <si>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</si>
  <si>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</si>
  <si>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</si>
  <si>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</si>
  <si>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</si>
  <si>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</si>
  <si>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</si>
  <si>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</si>
  <si>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</si>
  <si>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</si>
  <si>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</si>
  <si>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</si>
  <si>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</si>
  <si>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</si>
  <si>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</si>
  <si>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</si>
  <si>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</si>
  <si>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</si>
  <si>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</si>
  <si>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</si>
  <si>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</si>
  <si>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</si>
  <si>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</si>
  <si>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</si>
  <si>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</si>
  <si>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</si>
  <si>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</si>
  <si>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</si>
  <si>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</si>
  <si>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</si>
  <si>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</si>
  <si>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</si>
  <si>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</si>
  <si>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</si>
  <si>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</si>
  <si>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</si>
  <si>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</si>
  <si>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</si>
  <si>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</si>
  <si>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</si>
  <si>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</si>
  <si>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</si>
  <si>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</si>
  <si>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</si>
  <si>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</si>
  <si>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</si>
  <si>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</si>
  <si>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</si>
  <si>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</si>
  <si>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</si>
  <si>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</si>
  <si>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</si>
  <si>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</si>
  <si>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</si>
  <si>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</si>
  <si>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</si>
  <si>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</si>
  <si>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</si>
  <si>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</si>
  <si>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</si>
  <si>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</si>
  <si>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</si>
  <si>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</si>
  <si>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</si>
  <si>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</si>
  <si>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</si>
  <si>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</si>
  <si>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</si>
  <si>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</si>
  <si>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</si>
  <si>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</si>
  <si>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</si>
  <si>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</si>
  <si>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</si>
  <si>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</si>
  <si>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</si>
  <si>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</si>
  <si>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</si>
  <si>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</si>
  <si>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</si>
  <si>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</si>
  <si>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</si>
  <si>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</si>
  <si>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</si>
  <si>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</si>
  <si>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</si>
  <si>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</si>
  <si>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</si>
  <si>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</si>
  <si>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</si>
  <si>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</si>
  <si>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</si>
  <si>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</si>
  <si>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</si>
  <si>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</si>
  <si>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</si>
  <si>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</si>
  <si>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</si>
  <si>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</si>
  <si>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</si>
  <si>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</si>
  <si>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</si>
  <si>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</si>
  <si>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</si>
  <si>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</si>
  <si>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</si>
  <si>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</si>
  <si>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</si>
  <si>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</si>
  <si>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</si>
  <si>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</si>
  <si>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</si>
  <si>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</si>
  <si>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</si>
  <si>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</si>
  <si>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</si>
  <si>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</si>
  <si>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</si>
  <si>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</si>
  <si>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</si>
  <si>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</si>
  <si>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</si>
  <si>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</si>
  <si>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</si>
  <si>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</si>
  <si>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</si>
  <si>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</si>
  <si>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</si>
  <si>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</si>
  <si>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</si>
  <si>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</si>
  <si>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</si>
  <si>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</si>
  <si>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</si>
  <si>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</si>
  <si>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</si>
  <si>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</si>
  <si>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</si>
  <si>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</si>
  <si>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</si>
  <si>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</si>
  <si>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</si>
  <si>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</si>
  <si>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</si>
  <si>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</si>
  <si>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</si>
  <si>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</si>
  <si>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</si>
  <si>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</si>
  <si>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</si>
  <si>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</si>
  <si>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</si>
  <si>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</si>
  <si>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</si>
  <si>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</si>
  <si>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</si>
  <si>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</si>
  <si>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</si>
  <si>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</si>
  <si>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</si>
  <si>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</si>
  <si>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</si>
  <si>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</si>
  <si>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</si>
  <si>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</si>
  <si>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</si>
  <si>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</si>
  <si>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</si>
  <si>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</si>
  <si>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</si>
  <si>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</si>
  <si>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</si>
  <si>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</si>
  <si>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</si>
  <si>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</si>
  <si>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</si>
  <si>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</si>
  <si>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</si>
  <si>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</si>
  <si>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</si>
  <si>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</si>
  <si>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</si>
  <si>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</si>
  <si>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</si>
  <si>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</si>
  <si>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</si>
  <si>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</si>
  <si>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</si>
  <si>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</si>
  <si>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</si>
  <si>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</si>
  <si>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</si>
  <si>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</si>
  <si>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</si>
  <si>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</si>
  <si>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</si>
  <si>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</si>
  <si>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</si>
  <si>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</si>
  <si>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</si>
  <si>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</si>
  <si>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</si>
  <si>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</si>
  <si>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</si>
  <si>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</si>
  <si>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</si>
  <si>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</si>
  <si>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</si>
  <si>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</si>
  <si>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</si>
  <si>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</si>
  <si>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</si>
  <si>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</si>
  <si>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</si>
  <si>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</si>
  <si>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</si>
  <si>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</si>
  <si>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</si>
  <si>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</si>
  <si>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</si>
  <si>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</si>
  <si>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</si>
  <si>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</si>
  <si>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</si>
  <si>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</si>
  <si>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</si>
  <si>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</si>
  <si>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</si>
  <si>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</si>
  <si>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</si>
  <si>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</si>
  <si>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</si>
  <si>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</si>
  <si>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</si>
  <si>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</si>
  <si>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</si>
  <si>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</si>
  <si>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</si>
  <si>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</si>
  <si>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</si>
  <si>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</si>
  <si>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</si>
  <si>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</si>
  <si>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</si>
  <si>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</si>
  <si>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</si>
  <si>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</si>
  <si>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</si>
  <si>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</si>
  <si>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</si>
  <si>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</si>
  <si>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</si>
  <si>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</si>
  <si>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</si>
  <si>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</si>
  <si>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</si>
  <si>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</si>
  <si>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</si>
  <si>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</si>
  <si>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</si>
  <si>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</si>
  <si>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</si>
  <si>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</si>
  <si>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</si>
  <si>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</si>
  <si>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</si>
  <si>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</si>
  <si>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</si>
  <si>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</si>
  <si>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</si>
  <si>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</si>
  <si>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</si>
  <si>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</si>
  <si>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</si>
  <si>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</si>
  <si>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</si>
  <si>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</si>
  <si>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</si>
  <si>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</si>
  <si>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</si>
  <si>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</si>
  <si>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</si>
  <si>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</si>
  <si>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</si>
  <si>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</si>
  <si>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</si>
  <si>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</si>
  <si>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</si>
  <si>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</si>
  <si>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</si>
  <si>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</si>
  <si>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</si>
  <si>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</si>
  <si>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</si>
  <si>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</si>
  <si>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</si>
  <si>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</si>
  <si>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</si>
  <si>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</si>
  <si>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</si>
  <si>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</si>
  <si>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</si>
  <si>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</si>
  <si>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</si>
  <si>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</si>
  <si>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</si>
  <si>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</si>
  <si>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</si>
  <si>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</si>
  <si>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</si>
  <si>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</si>
  <si>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</si>
  <si>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</si>
  <si>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</si>
  <si>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</si>
  <si>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</si>
  <si>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</si>
  <si>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</si>
  <si>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</si>
  <si>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</si>
  <si>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</si>
  <si>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</si>
  <si>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</si>
  <si>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</si>
  <si>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</si>
  <si>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</si>
  <si>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</si>
  <si>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</si>
  <si>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</si>
  <si>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</si>
  <si>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</si>
  <si>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</si>
  <si>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</si>
  <si>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</si>
  <si>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</si>
  <si>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</si>
  <si>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</si>
  <si>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</si>
  <si>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</si>
  <si>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</si>
  <si>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</si>
  <si>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</si>
  <si>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</si>
  <si>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</si>
  <si>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</si>
  <si>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</si>
  <si>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</si>
  <si>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</si>
  <si>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</si>
  <si>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</si>
  <si>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</si>
  <si>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</si>
  <si>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</si>
  <si>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</si>
  <si>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</si>
  <si>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</si>
  <si>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</si>
  <si>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</si>
  <si>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</si>
  <si>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</si>
  <si>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</si>
  <si>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</si>
  <si>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</si>
  <si>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</si>
  <si>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</si>
  <si>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</si>
  <si>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</si>
  <si>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</si>
  <si>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</si>
  <si>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</si>
  <si>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</si>
  <si>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</si>
  <si>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</si>
  <si>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</si>
  <si>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</si>
  <si>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</si>
  <si>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</si>
  <si>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</si>
  <si>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</si>
  <si>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</si>
  <si>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</si>
  <si>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</si>
  <si>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</si>
  <si>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</si>
  <si>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</si>
  <si>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</si>
  <si>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</si>
  <si>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</si>
  <si>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</si>
  <si>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</si>
  <si>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</si>
  <si>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</si>
  <si>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</si>
  <si>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</si>
  <si>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</si>
  <si>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</si>
  <si>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</si>
  <si>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</si>
  <si>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</si>
  <si>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</si>
  <si>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</si>
  <si>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</si>
  <si>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</si>
  <si>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</si>
  <si>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</si>
  <si>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</si>
  <si>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</si>
  <si>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</si>
  <si>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</si>
  <si>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</si>
  <si>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</si>
  <si>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</si>
  <si>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</si>
  <si>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</si>
  <si>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</si>
  <si>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</si>
  <si>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</si>
  <si>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</si>
  <si>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</si>
  <si>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</si>
  <si>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</si>
  <si>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</si>
  <si>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</si>
  <si>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</si>
  <si>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</si>
  <si>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</si>
  <si>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</si>
  <si>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</si>
  <si>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</si>
  <si>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</si>
  <si>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</si>
  <si>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</si>
  <si>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</si>
  <si>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</si>
  <si>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</si>
  <si>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</si>
  <si>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</si>
  <si>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</si>
  <si>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</si>
  <si>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</si>
  <si>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</si>
  <si>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</si>
  <si>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</si>
  <si>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</si>
  <si>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</si>
  <si>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</si>
  <si>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</si>
  <si>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</si>
  <si>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</si>
  <si>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</si>
  <si>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</si>
  <si>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</si>
  <si>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</si>
  <si>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</si>
  <si>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</si>
  <si>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</si>
  <si>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</si>
  <si>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</si>
  <si>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</si>
  <si>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</si>
  <si>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</si>
  <si>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</si>
  <si>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</si>
  <si>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</si>
  <si>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</si>
  <si>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</si>
  <si>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</si>
  <si>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</si>
  <si>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</si>
  <si>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</si>
  <si>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</si>
  <si>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</si>
  <si>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</si>
  <si>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</si>
  <si>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</si>
  <si>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</si>
  <si>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</si>
  <si>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</si>
  <si>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</si>
  <si>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</si>
  <si>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</si>
  <si>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</si>
  <si>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</si>
  <si>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</si>
  <si>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</si>
  <si>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</si>
  <si>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</si>
  <si>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</si>
  <si>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</si>
  <si>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</si>
  <si>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</si>
  <si>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</si>
  <si>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</si>
  <si>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</si>
  <si>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</si>
  <si>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</si>
  <si>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</si>
  <si>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</si>
  <si>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</si>
  <si>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</si>
  <si>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</si>
  <si>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</si>
  <si>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</si>
  <si>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</si>
  <si>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</si>
  <si>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</si>
  <si>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</si>
  <si>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</si>
  <si>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</si>
  <si>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</si>
  <si>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</si>
  <si>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</si>
  <si>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</si>
  <si>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</si>
  <si>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</si>
  <si>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</si>
  <si>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</si>
  <si>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</si>
  <si>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</si>
  <si>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</si>
  <si>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</si>
  <si>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</si>
  <si>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</si>
  <si>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</si>
  <si>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</si>
  <si>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</si>
  <si>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</si>
  <si>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</si>
  <si>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</si>
  <si>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</si>
  <si>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</si>
  <si>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</si>
  <si>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</si>
  <si>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</si>
  <si>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</si>
  <si>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</si>
  <si>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</si>
  <si>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</si>
  <si>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</si>
  <si>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</si>
  <si>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</si>
  <si>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</si>
  <si>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</si>
  <si>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</si>
  <si>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</si>
  <si>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</si>
  <si>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</si>
  <si>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</si>
  <si>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</si>
  <si>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</si>
  <si>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</si>
  <si>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</si>
  <si>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</si>
  <si>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</si>
  <si>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</si>
  <si>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</si>
  <si>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</si>
  <si>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</si>
  <si>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</si>
  <si>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</si>
  <si>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</si>
  <si>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</si>
  <si>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</si>
  <si>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</si>
  <si>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</si>
  <si>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</si>
  <si>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</si>
  <si>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</si>
  <si>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</si>
  <si>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</si>
  <si>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</si>
  <si>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</si>
  <si>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</si>
  <si>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</si>
  <si>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</si>
  <si>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</si>
  <si>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</si>
  <si>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</si>
  <si>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</si>
  <si>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</si>
  <si>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</si>
  <si>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</si>
  <si>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</si>
  <si>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</si>
  <si>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</si>
  <si>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</si>
  <si>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</si>
  <si>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</si>
  <si>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</si>
  <si>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</si>
  <si>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</si>
  <si>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</si>
  <si>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</si>
  <si>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</si>
  <si>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</si>
  <si>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</si>
  <si>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</si>
  <si>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</si>
  <si>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</si>
  <si>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</si>
  <si>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</si>
  <si>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</si>
  <si>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</si>
  <si>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</si>
  <si>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</si>
  <si>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</si>
  <si>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</si>
  <si>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</si>
  <si>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</si>
  <si>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</si>
  <si>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</si>
  <si>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</si>
  <si>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</si>
  <si>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</si>
  <si>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</si>
  <si>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</si>
  <si>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</si>
  <si>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</si>
  <si>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</si>
  <si>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</si>
  <si>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</si>
  <si>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</si>
  <si>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</si>
  <si>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</si>
  <si>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</si>
  <si>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</si>
  <si>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</si>
  <si>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</si>
  <si>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</si>
  <si>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</si>
  <si>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</si>
  <si>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</si>
  <si>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</si>
  <si>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</si>
  <si>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</si>
  <si>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</si>
  <si>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</si>
  <si>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</si>
  <si>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</si>
  <si>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</si>
  <si>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</si>
  <si>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</si>
  <si>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</si>
  <si>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</si>
  <si>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</si>
  <si>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</si>
  <si>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</si>
  <si>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</si>
  <si>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</si>
  <si>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</si>
  <si>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</si>
  <si>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</si>
  <si>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</si>
  <si>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</si>
  <si>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</si>
  <si>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</si>
  <si>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</si>
  <si>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</si>
  <si>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</si>
  <si>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</si>
  <si>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</si>
  <si>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</si>
  <si>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</si>
  <si>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</si>
  <si>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</si>
  <si>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</si>
  <si>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</si>
  <si>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</si>
  <si>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</si>
  <si>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</si>
  <si>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</si>
  <si>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</si>
  <si>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</si>
  <si>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</si>
  <si>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</si>
  <si>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</si>
  <si>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</si>
  <si>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</si>
  <si>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</si>
  <si>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</si>
  <si>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</si>
  <si>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</si>
  <si>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</si>
  <si>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</si>
  <si>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</si>
  <si>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</si>
  <si>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</si>
  <si>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</si>
  <si>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</si>
  <si>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</si>
  <si>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</si>
  <si>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</si>
  <si>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</si>
  <si>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</si>
  <si>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</si>
  <si>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</si>
  <si>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</si>
  <si>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</si>
  <si>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</si>
  <si>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</si>
  <si>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</si>
  <si>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</si>
  <si>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</si>
  <si>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</si>
  <si>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</si>
  <si>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</si>
  <si>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</si>
  <si>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</si>
  <si>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</si>
  <si>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</si>
  <si>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</si>
  <si>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</si>
  <si>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</si>
  <si>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</si>
  <si>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</si>
  <si>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</si>
  <si>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</si>
  <si>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</si>
  <si>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</si>
  <si>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</si>
  <si>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</si>
  <si>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</si>
  <si>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</si>
  <si>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</si>
  <si>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</si>
  <si>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</si>
  <si>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</si>
  <si>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</si>
  <si>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</si>
  <si>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</si>
  <si>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</si>
  <si>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</si>
  <si>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</si>
  <si>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</si>
  <si>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</si>
  <si>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</si>
  <si>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</si>
  <si>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</si>
  <si>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</si>
  <si>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</si>
  <si>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</si>
  <si>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</si>
  <si>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</si>
  <si>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</si>
  <si>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</si>
  <si>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</si>
  <si>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</si>
  <si>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</si>
  <si>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</si>
  <si>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</si>
  <si>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</si>
  <si>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</si>
  <si>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</si>
  <si>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</si>
  <si>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</si>
  <si>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</si>
  <si>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</si>
  <si>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</si>
  <si>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</si>
  <si>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</si>
  <si>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</si>
  <si>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</si>
  <si>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</si>
  <si>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</si>
  <si>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</si>
  <si>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</si>
  <si>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</si>
  <si>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</si>
  <si>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</si>
  <si>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</si>
  <si>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</si>
  <si>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</si>
  <si>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</si>
  <si>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</si>
  <si>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</si>
  <si>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</si>
  <si>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</si>
  <si>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</si>
  <si>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</si>
  <si>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</si>
  <si>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</si>
  <si>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</si>
  <si>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</si>
  <si>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</si>
  <si>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</si>
  <si>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</si>
  <si>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</si>
  <si>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</si>
  <si>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</si>
  <si>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</si>
  <si>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</si>
  <si>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</si>
  <si>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</si>
  <si>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</si>
  <si>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</si>
  <si>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</si>
  <si>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</si>
  <si>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</si>
  <si>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</si>
  <si>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</si>
  <si>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</si>
  <si>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</si>
  <si>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</si>
  <si>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</si>
  <si>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</si>
  <si>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</si>
  <si>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</si>
  <si>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</si>
  <si>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</si>
  <si>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</si>
  <si>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</si>
  <si>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</si>
  <si>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</si>
  <si>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</si>
  <si>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</si>
  <si>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</si>
  <si>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</si>
  <si>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</si>
  <si>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</si>
  <si>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</si>
  <si>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</si>
  <si>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</si>
  <si>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</si>
  <si>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</si>
  <si>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</si>
  <si>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</si>
  <si>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</si>
  <si>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</si>
  <si>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</si>
  <si>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</si>
  <si>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</si>
  <si>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</si>
  <si>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</si>
  <si>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</si>
  <si>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</si>
  <si>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</si>
  <si>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</si>
  <si>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</si>
  <si>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</si>
  <si>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</si>
  <si>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</si>
  <si>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</si>
  <si>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</si>
  <si>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</si>
  <si>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</si>
  <si>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</si>
  <si>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</si>
  <si>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</si>
  <si>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</si>
  <si>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</si>
  <si>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</si>
  <si>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</si>
  <si>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</si>
  <si>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</si>
  <si>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</si>
  <si>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</si>
  <si>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</si>
  <si>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</si>
  <si>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</si>
  <si>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</si>
  <si>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</si>
  <si>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</si>
  <si>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</si>
  <si>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</si>
  <si>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</si>
  <si>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</si>
  <si>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</si>
  <si>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</si>
  <si>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</si>
  <si>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</si>
  <si>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</si>
  <si>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</si>
  <si>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</si>
  <si>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</si>
  <si>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</si>
  <si>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</si>
  <si>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</si>
  <si>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</si>
  <si>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</si>
  <si>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</si>
  <si>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</si>
  <si>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</si>
  <si>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</si>
  <si>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</si>
  <si>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</si>
  <si>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</si>
  <si>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</si>
  <si>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</si>
  <si>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</si>
  <si>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</si>
  <si>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</si>
  <si>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</si>
  <si>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</si>
  <si>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</si>
  <si>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</si>
  <si>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</si>
  <si>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</si>
  <si>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</si>
  <si>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</si>
  <si>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</si>
  <si>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</si>
  <si>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</si>
  <si>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</si>
  <si>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</si>
  <si>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</si>
  <si>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</si>
  <si>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</si>
  <si>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</si>
  <si>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</si>
  <si>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</si>
  <si>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</si>
  <si>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</si>
  <si>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</si>
  <si>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</si>
  <si>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</si>
  <si>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</si>
  <si>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</si>
  <si>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</si>
  <si>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</si>
  <si>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</si>
  <si>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</si>
  <si>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</si>
  <si>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</si>
  <si>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</si>
  <si>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</si>
  <si>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</si>
  <si>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</si>
  <si>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</si>
  <si>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</si>
  <si>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</si>
  <si>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</si>
  <si>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</si>
  <si>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</si>
  <si>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</si>
  <si>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</si>
  <si>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</si>
  <si>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</si>
  <si>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</si>
  <si>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</si>
  <si>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</si>
  <si>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</si>
  <si>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</si>
  <si>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</si>
  <si>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</si>
  <si>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</si>
  <si>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</si>
  <si>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</si>
  <si>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</si>
  <si>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</si>
  <si>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</si>
  <si>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</si>
  <si>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</si>
  <si>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</si>
  <si>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</si>
  <si>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</si>
  <si>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</si>
  <si>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</si>
  <si>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</si>
  <si>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</si>
  <si>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</si>
  <si>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</si>
  <si>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</si>
  <si>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</si>
  <si>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</si>
  <si>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</si>
  <si>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</si>
  <si>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</si>
  <si>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</si>
  <si>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</si>
  <si>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</si>
  <si>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</si>
  <si>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</si>
  <si>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</si>
  <si>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</si>
  <si>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</si>
  <si>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</si>
  <si>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</si>
  <si>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</si>
  <si>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</si>
  <si>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</si>
  <si>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</si>
  <si>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</si>
  <si>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</si>
  <si>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</si>
  <si>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</si>
  <si>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</si>
  <si>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</si>
  <si>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</si>
  <si>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</si>
  <si>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</si>
  <si>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</si>
  <si>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</si>
  <si>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</si>
  <si>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</si>
  <si>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</si>
  <si>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</si>
  <si>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</si>
  <si>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</si>
  <si>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</si>
  <si>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</si>
  <si>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</si>
  <si>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</si>
  <si>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</si>
  <si>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</si>
  <si>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</si>
  <si>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</si>
  <si>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</si>
  <si>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</si>
  <si>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</si>
  <si>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</si>
  <si>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</si>
  <si>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</si>
  <si>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</si>
  <si>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</si>
  <si>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</si>
  <si>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</si>
  <si>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</si>
  <si>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</si>
  <si>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</si>
  <si>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</si>
  <si>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</si>
  <si>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</si>
  <si>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</si>
  <si>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</si>
  <si>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</si>
  <si>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</si>
  <si>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</si>
  <si>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</si>
  <si>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</si>
  <si>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</si>
  <si>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</si>
  <si>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</si>
  <si>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</si>
  <si>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</si>
  <si>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</si>
  <si>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</si>
  <si>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</si>
  <si>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</si>
  <si>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</si>
  <si>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</si>
  <si>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</si>
  <si>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</si>
  <si>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</si>
  <si>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</si>
  <si>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</si>
  <si>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</si>
  <si>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</si>
  <si>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</si>
  <si>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</si>
  <si>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</si>
  <si>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</si>
  <si>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</si>
  <si>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</si>
  <si>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</si>
  <si>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</si>
  <si>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</si>
  <si>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</si>
  <si>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</si>
  <si>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</si>
  <si>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</si>
  <si>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</si>
  <si>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</si>
  <si>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</si>
  <si>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</si>
  <si>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</si>
  <si>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</si>
  <si>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</si>
  <si>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</si>
  <si>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</si>
  <si>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</si>
  <si>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</si>
  <si>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</si>
  <si>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</si>
  <si>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</si>
  <si>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</si>
  <si>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</si>
  <si>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</si>
  <si>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</si>
  <si>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</si>
  <si>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</si>
  <si>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</si>
  <si>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</si>
  <si>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</si>
  <si>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</si>
  <si>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</si>
  <si>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</si>
  <si>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</si>
  <si>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</si>
  <si>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</si>
  <si>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</si>
  <si>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</si>
  <si>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</si>
  <si>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</si>
  <si>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</si>
  <si>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</si>
  <si>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</si>
  <si>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</si>
  <si>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</si>
  <si>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</si>
  <si>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</si>
  <si>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</si>
  <si>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</si>
  <si>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</si>
  <si>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</si>
  <si>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</si>
  <si>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</si>
  <si>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</si>
  <si>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</si>
  <si>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</si>
  <si>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</si>
  <si>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</si>
  <si>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</si>
  <si>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</si>
  <si>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</si>
  <si>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</si>
  <si>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</si>
  <si>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</si>
  <si>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</si>
  <si>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</si>
  <si>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</si>
  <si>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</si>
  <si>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</si>
  <si>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</si>
  <si>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</si>
  <si>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</si>
  <si>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</si>
  <si>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</si>
  <si>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</si>
  <si>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</si>
  <si>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</si>
  <si>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</si>
  <si>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</si>
  <si>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</si>
  <si>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</si>
  <si>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</si>
  <si>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</si>
  <si>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</si>
  <si>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</si>
  <si>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</si>
  <si>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</si>
  <si>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</si>
  <si>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</si>
  <si>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</si>
  <si>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</si>
  <si>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</si>
  <si>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</si>
  <si>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</si>
  <si>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</si>
  <si>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</si>
  <si>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</si>
  <si>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</si>
  <si>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</si>
  <si>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</si>
  <si>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</si>
  <si>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</si>
  <si>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</si>
  <si>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</si>
  <si>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</si>
  <si>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</si>
  <si>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</si>
  <si>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</si>
  <si>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</si>
  <si>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</si>
  <si>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</si>
  <si>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</si>
  <si>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</si>
  <si>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</si>
  <si>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</si>
  <si>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</si>
  <si>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</si>
  <si>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</si>
  <si>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</si>
  <si>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</si>
  <si>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</si>
  <si>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</si>
  <si>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</si>
  <si>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</si>
  <si>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</si>
  <si>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</si>
  <si>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</si>
  <si>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</si>
  <si>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</si>
  <si>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</si>
  <si>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</si>
  <si>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</si>
  <si>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</si>
  <si>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</si>
  <si>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</si>
  <si>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</si>
  <si>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</si>
  <si>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</si>
  <si>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</si>
  <si>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</si>
  <si>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</si>
  <si>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</si>
  <si>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</si>
  <si>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</si>
  <si>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</si>
  <si>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</si>
  <si>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</si>
  <si>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</si>
  <si>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</si>
  <si>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</si>
  <si>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</si>
  <si>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</si>
  <si>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</si>
  <si>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</si>
  <si>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</si>
  <si>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</si>
  <si>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</si>
  <si>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</si>
  <si>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</si>
  <si>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</si>
  <si>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</si>
  <si>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</si>
  <si>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</si>
  <si>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</si>
  <si>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</si>
  <si>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</si>
  <si>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</si>
  <si>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</si>
  <si>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</si>
  <si>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</si>
  <si>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</si>
  <si>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</si>
  <si>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</si>
  <si>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</si>
  <si>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</si>
  <si>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</si>
  <si>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</si>
  <si>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</si>
  <si>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</si>
  <si>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</si>
  <si>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</si>
  <si>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</si>
  <si>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</si>
  <si>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</si>
  <si>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</si>
  <si>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</si>
  <si>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</si>
  <si>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</si>
  <si>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</si>
  <si>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</si>
  <si>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</si>
  <si>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</si>
  <si>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</si>
  <si>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</si>
  <si>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</si>
  <si>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</si>
  <si>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</si>
  <si>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</si>
  <si>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</si>
  <si>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</si>
  <si>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</si>
  <si>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</si>
  <si>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</si>
  <si>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</si>
  <si>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</si>
  <si>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</si>
  <si>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</si>
  <si>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</si>
  <si>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</si>
  <si>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</si>
  <si>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</si>
  <si>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</si>
  <si>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</si>
  <si>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</si>
  <si>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</si>
  <si>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</si>
  <si>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</si>
  <si>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</si>
  <si>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</si>
  <si>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</si>
  <si>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</si>
  <si>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</si>
  <si>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</si>
  <si>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</si>
  <si>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</si>
  <si>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</si>
  <si>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</si>
  <si>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</si>
  <si>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</si>
  <si>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</si>
  <si>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</si>
  <si>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</si>
  <si>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</si>
  <si>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</si>
  <si>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</si>
  <si>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</si>
  <si>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</si>
  <si>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</si>
  <si>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</si>
  <si>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</si>
  <si>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</si>
  <si>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</si>
  <si>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</si>
  <si>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</si>
  <si>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</si>
  <si>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</si>
  <si>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</si>
  <si>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</si>
  <si>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</si>
  <si>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</si>
  <si>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</si>
  <si>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</si>
  <si>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</si>
  <si>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</si>
  <si>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</si>
  <si>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</si>
  <si>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</si>
  <si>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</si>
  <si>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</si>
  <si>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</si>
  <si>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</si>
  <si>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</si>
  <si>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</si>
  <si>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</si>
  <si>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</si>
  <si>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</si>
  <si>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</si>
  <si>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</si>
  <si>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</si>
  <si>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</si>
  <si>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</si>
  <si>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</si>
  <si>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</si>
  <si>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</si>
  <si>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</si>
  <si>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</si>
  <si>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</si>
  <si>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</si>
  <si>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</si>
  <si>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</si>
  <si>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</si>
  <si>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</si>
  <si>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</si>
  <si>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</si>
  <si>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</si>
  <si>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</si>
  <si>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</si>
  <si>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</si>
  <si>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</si>
  <si>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</si>
  <si>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</si>
  <si>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</si>
  <si>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</si>
  <si>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</si>
  <si>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</si>
  <si>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</si>
  <si>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</si>
  <si>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</si>
  <si>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</si>
  <si>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</si>
  <si>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</si>
  <si>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</si>
  <si>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</si>
  <si>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</si>
  <si>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</si>
  <si>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</si>
  <si>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</si>
  <si>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</si>
  <si>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</si>
  <si>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</si>
  <si>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</si>
  <si>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</si>
  <si>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</si>
  <si>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</si>
  <si>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</si>
  <si>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</si>
  <si>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</si>
  <si>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</si>
  <si>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</si>
  <si>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</si>
  <si>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</si>
  <si>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</si>
  <si>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</si>
  <si>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</si>
  <si>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</si>
  <si>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</si>
  <si>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</si>
  <si>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</si>
  <si>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</si>
  <si>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</si>
  <si>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</si>
  <si>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</si>
  <si>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</si>
  <si>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</si>
  <si>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</si>
  <si>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</si>
  <si>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</si>
  <si>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</si>
  <si>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</si>
  <si>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</si>
  <si>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</si>
  <si>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</si>
  <si>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</si>
  <si>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</si>
  <si>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</si>
  <si>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</si>
  <si>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</si>
  <si>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</si>
  <si>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</si>
  <si>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</si>
  <si>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</si>
  <si>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</si>
  <si>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</si>
  <si>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</si>
  <si>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</si>
  <si>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</si>
  <si>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</si>
  <si>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</si>
  <si>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</si>
  <si>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</si>
  <si>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</si>
  <si>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</si>
  <si>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</si>
  <si>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</si>
  <si>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</si>
  <si>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</si>
  <si>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</si>
  <si>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</si>
  <si>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</si>
  <si>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</si>
  <si>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</si>
  <si>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</si>
  <si>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</si>
  <si>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</si>
  <si>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</si>
  <si>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</si>
  <si>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</si>
  <si>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</si>
  <si>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</si>
  <si>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</si>
  <si>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</si>
  <si>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</si>
  <si>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</si>
  <si>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</si>
  <si>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</si>
  <si>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</si>
  <si>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</si>
  <si>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</si>
  <si>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</si>
  <si>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</si>
  <si>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</si>
  <si>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</si>
  <si>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</si>
  <si>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</si>
  <si>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</si>
  <si>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</si>
  <si>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</si>
  <si>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</si>
  <si>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</si>
  <si>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</si>
  <si>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</si>
  <si>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</si>
  <si>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</si>
  <si>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</si>
  <si>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</si>
  <si>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</si>
  <si>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</si>
  <si>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</si>
  <si>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</si>
  <si>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</si>
  <si>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</si>
  <si>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</si>
  <si>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</si>
  <si>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</si>
  <si>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</si>
  <si>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</si>
  <si>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</si>
  <si>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</si>
  <si>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</si>
  <si>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</si>
  <si>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</si>
  <si>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</si>
  <si>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</si>
  <si>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</si>
  <si>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</si>
  <si>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</si>
  <si>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</si>
  <si>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</si>
  <si>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</si>
  <si>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</si>
  <si>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</si>
  <si>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</si>
  <si>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</si>
  <si>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</si>
  <si>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</si>
  <si>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</si>
  <si>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</si>
  <si>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</si>
  <si>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</si>
  <si>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</si>
  <si>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</si>
  <si>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</si>
  <si>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</si>
  <si>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</si>
  <si>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</si>
  <si>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</si>
  <si>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</si>
  <si>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</si>
  <si>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</si>
  <si>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</si>
  <si>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</si>
  <si>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</si>
  <si>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</si>
  <si>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</si>
  <si>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</si>
  <si>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</si>
  <si>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</si>
  <si>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</si>
  <si>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</si>
  <si>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</si>
  <si>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</si>
  <si>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</si>
  <si>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</si>
  <si>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</si>
  <si>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</si>
  <si>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</si>
  <si>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</si>
  <si>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</si>
  <si>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</si>
  <si>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</si>
  <si>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</si>
  <si>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</si>
  <si>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</si>
  <si>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</si>
  <si>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</si>
  <si>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</si>
  <si>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</si>
  <si>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</si>
  <si>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</si>
  <si>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</si>
  <si>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</si>
  <si>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</si>
  <si>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</si>
  <si>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</si>
  <si>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</si>
  <si>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</si>
  <si>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</si>
  <si>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</si>
  <si>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</si>
  <si>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</si>
  <si>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</si>
  <si>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</si>
  <si>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</si>
  <si>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</si>
  <si>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</si>
  <si>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</si>
  <si>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</si>
  <si>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</si>
  <si>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</si>
  <si>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</si>
  <si>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</si>
  <si>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</si>
  <si>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</si>
  <si>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</si>
  <si>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</si>
  <si>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</si>
  <si>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</si>
  <si>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</si>
  <si>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</si>
  <si>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</si>
  <si>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</si>
  <si>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</si>
  <si>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</si>
  <si>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</si>
  <si>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</si>
  <si>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</si>
  <si>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</si>
  <si>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</si>
  <si>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</si>
  <si>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</si>
  <si>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</si>
  <si>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</si>
  <si>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</si>
  <si>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</si>
  <si>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</si>
  <si>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</si>
  <si>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</si>
  <si>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</si>
  <si>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</si>
  <si>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</si>
  <si>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</si>
  <si>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</si>
  <si>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</si>
  <si>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</si>
  <si>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</si>
  <si>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</si>
  <si>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</si>
  <si>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</si>
  <si>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</si>
  <si>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</si>
  <si>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</si>
  <si>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</si>
  <si>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</si>
  <si>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</si>
  <si>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</si>
  <si>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</si>
  <si>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</si>
  <si>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</si>
  <si>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</si>
  <si>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</si>
  <si>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</si>
  <si>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</si>
  <si>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</si>
  <si>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</si>
  <si>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</si>
  <si>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</si>
  <si>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</si>
  <si>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</si>
  <si>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</si>
  <si>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</si>
  <si>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</si>
  <si>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</si>
  <si>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</si>
  <si>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</si>
  <si>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</si>
  <si>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</si>
  <si>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</si>
  <si>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</si>
  <si>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</si>
  <si>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</si>
  <si>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</si>
  <si>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</si>
  <si>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</si>
  <si>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</si>
  <si>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</si>
  <si>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</si>
  <si>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</si>
  <si>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</si>
  <si>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</si>
  <si>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</si>
  <si>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</si>
  <si>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</si>
  <si>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</si>
  <si>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</si>
  <si>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</si>
  <si>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</si>
  <si>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</si>
  <si>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</si>
  <si>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</si>
  <si>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</si>
  <si>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</si>
  <si>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</si>
  <si>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</si>
  <si>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</si>
  <si>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</si>
  <si>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</si>
  <si>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</si>
  <si>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</si>
  <si>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</si>
  <si>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</si>
  <si>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</si>
  <si>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</si>
  <si>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</si>
  <si>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</si>
  <si>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</si>
  <si>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</si>
  <si>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</si>
  <si>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</si>
  <si>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</si>
  <si>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</si>
  <si>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</si>
  <si>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</si>
  <si>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</si>
  <si>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</si>
  <si>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</si>
  <si>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</si>
  <si>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</si>
  <si>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</si>
  <si>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</si>
  <si>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</si>
  <si>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</si>
  <si>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</si>
  <si>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</si>
  <si>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</si>
  <si>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</si>
  <si>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</si>
  <si>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</si>
  <si>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</si>
  <si>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</si>
  <si>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</si>
  <si>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</si>
  <si>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</si>
  <si>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</si>
  <si>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</si>
  <si>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</si>
  <si>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</si>
  <si>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</si>
  <si>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</si>
  <si>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</si>
  <si>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</si>
  <si>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</si>
  <si>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</si>
  <si>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</si>
  <si>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</si>
  <si>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</si>
  <si>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</si>
  <si>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</si>
  <si>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</si>
  <si>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</si>
  <si>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</si>
  <si>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</si>
  <si>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</si>
  <si>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</si>
  <si>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</si>
  <si>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</si>
  <si>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</si>
  <si>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</si>
  <si>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</si>
  <si>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</si>
  <si>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</si>
  <si>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</si>
  <si>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</si>
  <si>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</si>
  <si>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</si>
  <si>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</si>
  <si>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</si>
  <si>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</si>
  <si>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</si>
  <si>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</si>
  <si>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</si>
  <si>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</si>
  <si>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</si>
  <si>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</si>
  <si>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</si>
  <si>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</si>
  <si>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</si>
  <si>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</si>
  <si>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</si>
  <si>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</si>
  <si>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</si>
  <si>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</si>
  <si>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</si>
  <si>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</si>
  <si>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</si>
  <si>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</si>
  <si>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</si>
  <si>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</si>
  <si>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</si>
  <si>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</si>
  <si>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</si>
  <si>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</si>
  <si>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</si>
  <si>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</si>
  <si>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</si>
  <si>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</si>
  <si>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</si>
  <si>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</si>
  <si>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</si>
  <si>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</si>
  <si>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</si>
  <si>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</si>
  <si>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</si>
  <si>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</si>
  <si>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</si>
  <si>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</si>
  <si>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</si>
  <si>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</si>
  <si>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</si>
  <si>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</si>
  <si>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</si>
  <si>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</si>
  <si>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</si>
  <si>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</si>
  <si>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</si>
  <si>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</si>
  <si>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</si>
  <si>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</si>
  <si>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</si>
  <si>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</si>
  <si>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</si>
  <si>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</si>
  <si>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</si>
  <si>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</si>
  <si>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</si>
  <si>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</si>
  <si>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</si>
  <si>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</si>
  <si>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</si>
  <si>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</si>
  <si>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</si>
  <si>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</si>
  <si>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</si>
  <si>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</si>
  <si>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</si>
  <si>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</si>
  <si>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</si>
  <si>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</si>
  <si>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</si>
  <si>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</si>
  <si>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</si>
  <si>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</si>
  <si>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</si>
  <si>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</si>
  <si>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</si>
  <si>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</si>
  <si>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</si>
  <si>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</si>
  <si>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</si>
  <si>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</si>
  <si>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</si>
  <si>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</si>
  <si>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</si>
  <si>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</si>
  <si>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</si>
  <si>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</si>
  <si>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</si>
  <si>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</si>
  <si>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</si>
  <si>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</si>
  <si>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</si>
  <si>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</si>
  <si>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</si>
  <si>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</si>
  <si>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</si>
  <si>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</si>
  <si>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</si>
  <si>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</si>
  <si>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</si>
  <si>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</si>
  <si>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</si>
  <si>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</si>
  <si>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</si>
  <si>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</si>
  <si>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</si>
  <si>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</si>
  <si>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</si>
  <si>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</si>
  <si>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</si>
  <si>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</si>
  <si>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</si>
  <si>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</si>
  <si>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</si>
  <si>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</si>
  <si>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</si>
  <si>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</si>
  <si>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</si>
  <si>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</si>
  <si>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</si>
  <si>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</si>
  <si>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</si>
  <si>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</si>
  <si>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</si>
  <si>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</si>
  <si>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</si>
  <si>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</si>
  <si>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</si>
  <si>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</si>
  <si>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</si>
  <si>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</si>
  <si>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</si>
  <si>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</si>
  <si>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</si>
  <si>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</si>
  <si>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</si>
  <si>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</si>
  <si>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</si>
  <si>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</si>
  <si>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</si>
  <si>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</si>
  <si>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</si>
  <si>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</si>
  <si>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</si>
  <si>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</si>
  <si>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</si>
  <si>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</si>
  <si>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</si>
  <si>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</si>
  <si>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</si>
  <si>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</si>
  <si>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</si>
  <si>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</si>
  <si>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</si>
  <si>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</si>
  <si>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</si>
  <si>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</si>
  <si>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</si>
  <si>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</si>
  <si>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</si>
  <si>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</si>
  <si>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</si>
  <si>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</si>
  <si>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</si>
  <si>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</si>
  <si>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</si>
  <si>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</si>
  <si>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</si>
  <si>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</si>
  <si>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</si>
  <si>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</si>
  <si>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</si>
  <si>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</si>
  <si>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</si>
  <si>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</si>
  <si>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</si>
  <si>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</si>
  <si>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</si>
  <si>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</si>
  <si>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</si>
  <si>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</si>
  <si>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</si>
  <si>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</si>
  <si>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</si>
  <si>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</si>
  <si>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</si>
  <si>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</si>
  <si>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</si>
  <si>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</si>
  <si>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</si>
  <si>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</si>
  <si>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</si>
  <si>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</si>
  <si>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</si>
  <si>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</si>
  <si>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</si>
  <si>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</si>
  <si>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</si>
  <si>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</si>
  <si>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</si>
  <si>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</si>
  <si>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</si>
  <si>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</si>
  <si>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</si>
  <si>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</si>
  <si>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</si>
  <si>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</si>
  <si>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</si>
  <si>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</si>
  <si>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</si>
  <si>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</si>
  <si>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</si>
  <si>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</si>
  <si>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</si>
  <si>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</si>
  <si>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</si>
  <si>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</si>
  <si>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</si>
  <si>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</si>
  <si>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</si>
  <si>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</si>
  <si>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</si>
  <si>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</si>
  <si>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</si>
  <si>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</si>
  <si>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</si>
  <si>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</si>
  <si>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</si>
  <si>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</si>
  <si>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</si>
  <si>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</si>
  <si>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</si>
  <si>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</si>
  <si>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</si>
  <si>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</si>
  <si>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</si>
  <si>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</si>
  <si>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</si>
  <si>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</si>
  <si>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</si>
  <si>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</si>
  <si>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</si>
  <si>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</si>
  <si>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</si>
  <si>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</si>
  <si>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</si>
  <si>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</si>
  <si>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</si>
  <si>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</si>
  <si>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</si>
  <si>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</si>
  <si>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</si>
  <si>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</si>
  <si>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</si>
  <si>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</si>
  <si>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</si>
  <si>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</si>
  <si>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</si>
  <si>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</si>
  <si>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</si>
  <si>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</si>
  <si>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</si>
  <si>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</si>
  <si>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</si>
  <si>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</si>
  <si>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</si>
  <si>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</si>
  <si>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</si>
  <si>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</si>
  <si>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</si>
  <si>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</si>
  <si>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</si>
  <si>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</si>
  <si>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</si>
  <si>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</si>
  <si>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</si>
  <si>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</si>
  <si>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</si>
  <si>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</si>
  <si>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</si>
  <si>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</si>
  <si>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</si>
  <si>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</si>
  <si>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</si>
  <si>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</si>
  <si>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</si>
  <si>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</si>
  <si>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</si>
  <si>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</si>
  <si>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</si>
  <si>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</si>
  <si>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</si>
  <si>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</si>
  <si>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</si>
  <si>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</si>
  <si>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</si>
  <si>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</si>
  <si>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</si>
  <si>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</si>
  <si>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</si>
  <si>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</si>
  <si>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</si>
  <si>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</si>
  <si>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</si>
  <si>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</si>
  <si>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</si>
  <si>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</si>
  <si>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</si>
  <si>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</si>
  <si>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</si>
  <si>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</si>
  <si>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</si>
  <si>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</si>
  <si>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</si>
  <si>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</si>
  <si>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</si>
  <si>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</si>
  <si>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</si>
  <si>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</si>
  <si>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</si>
  <si>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</si>
  <si>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</si>
  <si>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</si>
  <si>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</si>
  <si>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</si>
  <si>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</si>
  <si>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</si>
  <si>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</si>
  <si>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</si>
  <si>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</si>
  <si>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</si>
  <si>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</si>
  <si>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</si>
  <si>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</si>
  <si>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</si>
  <si>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</si>
  <si>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</si>
  <si>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</si>
  <si>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</si>
  <si>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</si>
  <si>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</si>
  <si>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</si>
  <si>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</si>
  <si>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</si>
  <si>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</si>
  <si>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</si>
  <si>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</si>
  <si>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</si>
  <si>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</si>
  <si>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</si>
  <si>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</si>
  <si>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</si>
  <si>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</si>
  <si>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</si>
  <si>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</si>
  <si>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</si>
  <si>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</si>
  <si>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</si>
  <si>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</si>
  <si>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</si>
  <si>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</si>
  <si>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</si>
  <si>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</si>
  <si>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</si>
  <si>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</si>
  <si>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</si>
  <si>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</si>
  <si>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</si>
  <si>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</si>
  <si>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</si>
  <si>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</si>
  <si>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</si>
  <si>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</si>
  <si>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</si>
  <si>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</si>
  <si>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</si>
  <si>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</si>
  <si>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</si>
  <si>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</si>
  <si>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</si>
  <si>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</si>
  <si>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</si>
  <si>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</si>
  <si>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</si>
  <si>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</si>
  <si>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</si>
  <si>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</si>
  <si>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</si>
  <si>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</si>
  <si>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</si>
  <si>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</si>
  <si>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</si>
  <si>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</si>
  <si>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</si>
  <si>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</si>
  <si>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</si>
  <si>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</si>
  <si>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</si>
  <si>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</si>
  <si>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</si>
  <si>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</si>
  <si>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</si>
  <si>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</si>
  <si>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</si>
  <si>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</si>
  <si>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</si>
  <si>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</si>
  <si>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</si>
  <si>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</si>
  <si>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</si>
  <si>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</si>
  <si>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</si>
  <si>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</si>
  <si>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</si>
  <si>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</si>
  <si>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</si>
  <si>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</si>
  <si>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</si>
  <si>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</si>
  <si>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</si>
  <si>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</si>
  <si>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</si>
  <si>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</si>
  <si>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</si>
  <si>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</si>
  <si>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</si>
  <si>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</si>
  <si>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</si>
  <si>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</si>
  <si>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</si>
  <si>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</si>
  <si>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</si>
  <si>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</si>
  <si>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</si>
  <si>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</si>
  <si>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</si>
  <si>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</si>
  <si>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</si>
  <si>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</si>
  <si>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</si>
  <si>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</si>
  <si>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</si>
  <si>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</si>
  <si>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</si>
  <si>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</si>
  <si>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</si>
  <si>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</si>
  <si>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</si>
  <si>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</si>
  <si>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</si>
  <si>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</si>
  <si>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</si>
  <si>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</si>
  <si>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</si>
  <si>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</si>
  <si>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</si>
  <si>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</si>
  <si>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</si>
  <si>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</si>
  <si>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</si>
  <si>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</si>
  <si>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</si>
  <si>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</si>
  <si>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</si>
  <si>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</si>
  <si>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</si>
  <si>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</si>
  <si>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</si>
  <si>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</si>
  <si>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</si>
  <si>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</si>
  <si>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</si>
  <si>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</si>
  <si>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</si>
  <si>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</si>
  <si>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</si>
  <si>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</si>
  <si>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</si>
  <si>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</si>
  <si>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</si>
  <si>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</si>
  <si>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</si>
  <si>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</si>
  <si>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</si>
  <si>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</si>
  <si>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</si>
  <si>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</si>
  <si>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</si>
  <si>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</si>
  <si>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</si>
  <si>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</si>
  <si>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</si>
  <si>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</si>
  <si>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</si>
  <si>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</si>
  <si>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</si>
  <si>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</si>
  <si>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</si>
  <si>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</si>
  <si>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</si>
  <si>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</si>
  <si>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</si>
  <si>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</si>
  <si>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</si>
  <si>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</si>
  <si>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</si>
  <si>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</si>
  <si>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</si>
  <si>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</si>
  <si>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</si>
  <si>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</si>
  <si>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</si>
  <si>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</si>
  <si>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</si>
  <si>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</si>
  <si>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</si>
  <si>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</si>
  <si>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</si>
  <si>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</si>
  <si>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</si>
  <si>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</si>
  <si>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</si>
  <si>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</si>
  <si>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</si>
  <si>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</si>
  <si>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</si>
  <si>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</si>
  <si>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</si>
  <si>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</si>
  <si>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</si>
  <si>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</si>
  <si>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</si>
  <si>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</si>
  <si>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</si>
  <si>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</si>
  <si>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</si>
  <si>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</si>
  <si>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</si>
  <si>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</si>
  <si>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</si>
  <si>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</si>
  <si>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</si>
  <si>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</si>
  <si>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</si>
  <si>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</si>
  <si>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</si>
  <si>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</si>
  <si>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</si>
  <si>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</si>
  <si>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</si>
  <si>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</si>
  <si>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</si>
  <si>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</si>
  <si>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</si>
  <si>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</si>
  <si>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</si>
  <si>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</si>
  <si>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</si>
  <si>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</si>
  <si>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</si>
  <si>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</si>
  <si>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</si>
  <si>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</si>
  <si>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</si>
  <si>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</si>
  <si>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</si>
  <si>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</si>
  <si>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</si>
  <si>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</si>
  <si>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</si>
  <si>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</si>
  <si>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</si>
  <si>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</si>
  <si>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</si>
  <si>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</si>
  <si>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</si>
  <si>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</si>
  <si>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</si>
  <si>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</si>
  <si>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</si>
  <si>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</si>
  <si>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</si>
  <si>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</si>
  <si>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</si>
  <si>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</si>
  <si>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</si>
  <si>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</si>
  <si>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</si>
  <si>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</si>
  <si>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</si>
  <si>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</si>
  <si>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</si>
  <si>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</si>
  <si>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</si>
  <si>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</si>
  <si>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</si>
  <si>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</si>
  <si>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</si>
  <si>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</si>
  <si>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</si>
  <si>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</si>
  <si>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</si>
  <si>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</si>
  <si>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</si>
  <si>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</si>
  <si>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</si>
  <si>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</si>
  <si>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</si>
  <si>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</si>
  <si>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</si>
  <si>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</si>
  <si>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</si>
  <si>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</si>
  <si>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</si>
  <si>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</si>
  <si>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</si>
  <si>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</si>
  <si>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</si>
  <si>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</si>
  <si>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</si>
  <si>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</si>
  <si>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</si>
  <si>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</si>
  <si>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</si>
  <si>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</si>
  <si>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</si>
  <si>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</si>
  <si>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</si>
  <si>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</si>
  <si>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</si>
  <si>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</si>
  <si>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</si>
  <si>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</si>
  <si>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</si>
  <si>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</si>
  <si>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</si>
  <si>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</si>
  <si>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</si>
  <si>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</si>
  <si>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</si>
  <si>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</si>
  <si>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</si>
  <si>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</si>
  <si>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</si>
  <si>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</si>
  <si>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</si>
  <si>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</si>
  <si>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</si>
  <si>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</si>
  <si>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</si>
  <si>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</si>
  <si>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</si>
  <si>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</si>
  <si>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</si>
  <si>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</si>
  <si>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</si>
  <si>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</si>
  <si>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</si>
  <si>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</si>
  <si>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</si>
  <si>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</si>
  <si>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</si>
  <si>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</si>
  <si>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</si>
  <si>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</si>
  <si>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</si>
  <si>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</si>
  <si>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</si>
  <si>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</si>
  <si>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</si>
  <si>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</si>
  <si>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</si>
  <si>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</si>
  <si>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</si>
  <si>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</si>
  <si>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</si>
  <si>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</si>
  <si>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</si>
  <si>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</si>
  <si>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</si>
  <si>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</si>
  <si>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</si>
  <si>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</si>
  <si>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</si>
  <si>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</si>
  <si>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</si>
  <si>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</si>
  <si>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</si>
  <si>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</si>
  <si>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</si>
  <si>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</si>
  <si>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</si>
  <si>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</si>
  <si>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</si>
  <si>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</si>
  <si>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</si>
  <si>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</si>
  <si>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</si>
  <si>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</si>
  <si>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</si>
  <si>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</si>
  <si>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</si>
  <si>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</si>
  <si>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</si>
  <si>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</si>
  <si>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</si>
  <si>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</si>
  <si>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</si>
  <si>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</si>
  <si>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</si>
  <si>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</si>
  <si>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</si>
  <si>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</si>
  <si>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</si>
  <si>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</si>
  <si>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</si>
  <si>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</si>
  <si>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</si>
  <si>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</si>
  <si>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</si>
  <si>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</si>
  <si>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</si>
  <si>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</si>
  <si>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</si>
  <si>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</si>
  <si>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</si>
  <si>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</si>
  <si>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</si>
  <si>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</si>
  <si>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</si>
  <si>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</si>
  <si>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</si>
  <si>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</si>
  <si>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</si>
  <si>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</si>
  <si>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</si>
  <si>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</si>
  <si>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</si>
  <si>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</si>
  <si>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</si>
  <si>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</si>
  <si>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</si>
  <si>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</si>
  <si>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</si>
  <si>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</si>
  <si>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</si>
  <si>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</si>
  <si>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</si>
  <si>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</si>
  <si>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</si>
  <si>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</si>
  <si>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</si>
  <si>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</si>
  <si>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</si>
  <si>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</si>
  <si>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</si>
  <si>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</si>
  <si>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</si>
  <si>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</si>
  <si>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</si>
  <si>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</si>
  <si>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</si>
  <si>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</si>
  <si>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</si>
  <si>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</si>
  <si>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</si>
  <si>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</si>
  <si>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</si>
  <si>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</si>
  <si>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</si>
  <si>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</si>
  <si>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</si>
  <si>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</si>
  <si>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</si>
  <si>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</si>
  <si>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</si>
  <si>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</si>
  <si>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</si>
  <si>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</si>
  <si>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</si>
  <si>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</si>
  <si>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</si>
  <si>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</si>
  <si>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</si>
  <si>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</si>
  <si>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</si>
  <si>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</si>
  <si>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</si>
  <si>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</si>
  <si>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</si>
  <si>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</si>
  <si>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</si>
  <si>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</si>
  <si>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</si>
  <si>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</si>
  <si>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</si>
  <si>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</si>
  <si>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</si>
  <si>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</si>
  <si>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</si>
  <si>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</si>
  <si>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</si>
  <si>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</si>
  <si>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</si>
  <si>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</si>
  <si>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</si>
  <si>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</si>
  <si>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</si>
  <si>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</si>
  <si>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</si>
  <si>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</si>
  <si>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</si>
  <si>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</si>
  <si>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</si>
  <si>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</si>
  <si>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</si>
  <si>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</si>
  <si>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</si>
  <si>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</si>
  <si>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</si>
  <si>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</si>
  <si>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</si>
  <si>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</si>
  <si>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</si>
  <si>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</si>
  <si>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</si>
  <si>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</si>
  <si>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</si>
  <si>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</si>
  <si>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</si>
  <si>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</si>
  <si>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</si>
  <si>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</si>
  <si>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</si>
  <si>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</si>
  <si>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</si>
  <si>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</si>
  <si>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</si>
  <si>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</si>
  <si>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</si>
  <si>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</si>
  <si>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</si>
  <si>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</si>
  <si>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</si>
  <si>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</si>
  <si>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</si>
  <si>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</si>
  <si>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</si>
  <si>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</si>
  <si>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</si>
  <si>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</si>
  <si>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</si>
  <si>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</si>
  <si>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</si>
  <si>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</si>
  <si>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</si>
  <si>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</si>
  <si>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</si>
  <si>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</si>
  <si>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</si>
  <si>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</si>
  <si>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</si>
  <si>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</si>
  <si>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</si>
  <si>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</si>
  <si>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</si>
  <si>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</si>
  <si>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</si>
  <si>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</si>
  <si>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</si>
  <si>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</si>
  <si>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</si>
  <si>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</si>
  <si>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</si>
  <si>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</si>
  <si>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</si>
  <si>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</si>
  <si>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</si>
  <si>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</si>
  <si>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</si>
  <si>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</si>
  <si>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</si>
  <si>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</si>
  <si>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</si>
  <si>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</si>
  <si>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</si>
  <si>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</si>
  <si>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</si>
  <si>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</si>
  <si>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</si>
  <si>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</si>
  <si>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</si>
  <si>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</si>
  <si>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</si>
  <si>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</si>
  <si>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</si>
  <si>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</si>
  <si>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</si>
  <si>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</si>
  <si>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</si>
  <si>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</si>
  <si>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</si>
  <si>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</si>
  <si>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</si>
  <si>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</si>
  <si>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</si>
  <si>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</si>
  <si>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</si>
  <si>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</si>
  <si>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</si>
  <si>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</si>
  <si>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</si>
  <si>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</si>
  <si>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</si>
  <si>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</si>
  <si>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</si>
  <si>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</si>
  <si>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</si>
  <si>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</si>
  <si>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</si>
  <si>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</si>
  <si>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</si>
  <si>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</si>
  <si>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</si>
  <si>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</si>
  <si>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</si>
  <si>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</si>
  <si>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</si>
  <si>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</si>
  <si>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</si>
  <si>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</si>
  <si>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</si>
  <si>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</si>
  <si>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</si>
  <si>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</si>
  <si>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</si>
  <si>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</si>
  <si>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</si>
  <si>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</si>
  <si>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</si>
  <si>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</si>
  <si>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</si>
  <si>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</si>
  <si>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</si>
  <si>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</si>
  <si>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</si>
  <si>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</si>
  <si>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</si>
  <si>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</si>
  <si>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</si>
  <si>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</si>
  <si>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</si>
  <si>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</si>
  <si>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</si>
  <si>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</si>
  <si>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</si>
  <si>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</si>
  <si>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</si>
  <si>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</si>
  <si>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</si>
  <si>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</si>
  <si>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</si>
  <si>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</si>
  <si>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</si>
  <si>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</si>
  <si>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</si>
  <si>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</si>
  <si>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</si>
  <si>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</si>
  <si>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</si>
  <si>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</si>
  <si>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</si>
  <si>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</si>
  <si>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</si>
  <si>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</si>
  <si>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</si>
  <si>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</si>
  <si>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</si>
  <si>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</si>
  <si>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</si>
  <si>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</si>
  <si>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</si>
  <si>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</si>
  <si>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</si>
  <si>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</si>
  <si>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</si>
  <si>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</si>
  <si>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</si>
  <si>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</si>
  <si>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</si>
  <si>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</si>
  <si>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</si>
  <si>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</si>
  <si>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</si>
  <si>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</si>
  <si>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</si>
  <si>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</si>
  <si>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</si>
  <si>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</si>
  <si>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</si>
  <si>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</si>
  <si>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</si>
  <si>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</si>
  <si>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</si>
  <si>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</si>
  <si>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</si>
  <si>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</si>
  <si>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</si>
  <si>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</si>
  <si>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</si>
  <si>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</si>
  <si>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</si>
  <si>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</si>
  <si>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</si>
  <si>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</si>
  <si>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</si>
  <si>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</si>
  <si>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</si>
  <si>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</si>
  <si>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</si>
  <si>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</si>
  <si>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</si>
  <si>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</si>
  <si>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</si>
  <si>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</si>
  <si>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</si>
  <si>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</si>
  <si>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</si>
  <si>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</si>
  <si>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</si>
  <si>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</si>
  <si>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</si>
  <si>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</si>
  <si>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</si>
  <si>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</si>
  <si>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</si>
  <si>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</si>
  <si>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</si>
  <si>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</si>
  <si>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</si>
  <si>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</si>
  <si>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</si>
  <si>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</si>
  <si>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</si>
  <si>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</si>
  <si>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</si>
  <si>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</si>
  <si>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</si>
  <si>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</si>
  <si>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</si>
  <si>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</si>
  <si>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</si>
  <si>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</si>
  <si>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</si>
  <si>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</si>
  <si>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</si>
  <si>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</si>
  <si>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</si>
  <si>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</si>
  <si>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</si>
  <si>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</si>
  <si>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</si>
  <si>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</si>
  <si>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</si>
  <si>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</si>
  <si>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</si>
  <si>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</si>
  <si>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</si>
  <si>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</si>
  <si>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</si>
  <si>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</si>
  <si>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</si>
  <si>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</si>
  <si>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</si>
  <si>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</si>
  <si>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</si>
  <si>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</si>
  <si>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</si>
  <si>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</si>
  <si>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</si>
  <si>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</si>
  <si>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</si>
  <si>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</si>
  <si>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</si>
  <si>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</si>
  <si>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</si>
  <si>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</si>
  <si>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</si>
  <si>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</si>
  <si>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</si>
  <si>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</si>
  <si>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</si>
  <si>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</si>
  <si>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</si>
  <si>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</si>
  <si>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</si>
  <si>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</si>
  <si>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</si>
  <si>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</si>
  <si>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</si>
  <si>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</si>
  <si>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</si>
  <si>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</si>
  <si>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</si>
  <si>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</si>
  <si>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</si>
  <si>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</si>
  <si>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</si>
  <si>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</si>
  <si>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</si>
  <si>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</si>
  <si>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</si>
  <si>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</si>
  <si>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</si>
  <si>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</si>
  <si>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</si>
  <si>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</si>
  <si>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</si>
  <si>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</si>
  <si>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</si>
  <si>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</si>
  <si>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</si>
  <si>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</si>
  <si>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</si>
  <si>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</si>
  <si>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</si>
  <si>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</si>
  <si>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</si>
  <si>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</si>
  <si>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</si>
  <si>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</si>
  <si>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</si>
  <si>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</si>
  <si>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</si>
  <si>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</si>
  <si>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</si>
  <si>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</si>
  <si>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</si>
  <si>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</si>
  <si>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</si>
  <si>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</si>
  <si>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</si>
  <si>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</si>
  <si>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</si>
  <si>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</si>
  <si>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</si>
  <si>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</si>
  <si>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</si>
  <si>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</si>
  <si>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</si>
  <si>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</si>
  <si>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</si>
  <si>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</si>
  <si>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</si>
  <si>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</si>
  <si>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</si>
  <si>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</si>
  <si>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</si>
  <si>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</si>
  <si>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</si>
  <si>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</si>
  <si>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</si>
  <si>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</si>
  <si>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</si>
  <si>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</si>
  <si>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</si>
  <si>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</si>
  <si>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</si>
  <si>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</si>
  <si>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</si>
  <si>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</si>
  <si>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</si>
  <si>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</si>
  <si>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</si>
  <si>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</si>
  <si>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</si>
  <si>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</si>
  <si>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</si>
  <si>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</si>
  <si>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</si>
  <si>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</si>
  <si>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</si>
  <si>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</si>
  <si>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</si>
  <si>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</si>
  <si>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</si>
  <si>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</si>
  <si>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</si>
  <si>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</si>
  <si>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</si>
  <si>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</si>
  <si>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</si>
  <si>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</si>
  <si>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</si>
  <si>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</si>
  <si>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</si>
  <si>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</si>
  <si>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</si>
  <si>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</si>
  <si>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</si>
  <si>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</si>
  <si>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</si>
  <si>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</si>
  <si>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</si>
  <si>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</si>
  <si>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</si>
  <si>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</si>
  <si>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</si>
  <si>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</si>
  <si>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</si>
  <si>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</si>
  <si>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</si>
  <si>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</si>
  <si>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</si>
  <si>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</si>
  <si>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</si>
  <si>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</si>
  <si>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</si>
  <si>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</si>
  <si>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</si>
  <si>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</si>
  <si>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</si>
  <si>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</si>
  <si>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</si>
  <si>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</si>
  <si>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</si>
  <si>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</si>
  <si>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</si>
  <si>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</si>
  <si>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</si>
  <si>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</si>
  <si>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</si>
  <si>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</si>
  <si>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</si>
  <si>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</si>
  <si>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</si>
  <si>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</si>
  <si>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</si>
  <si>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</si>
  <si>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</si>
  <si>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</si>
  <si>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</si>
  <si>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</si>
  <si>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</si>
  <si>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</si>
  <si>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</si>
  <si>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</si>
  <si>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</si>
  <si>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</si>
  <si>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</si>
  <si>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</si>
  <si>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</si>
  <si>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</si>
  <si>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</si>
  <si>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</si>
  <si>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</si>
  <si>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</si>
  <si>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</si>
  <si>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</si>
  <si>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</si>
  <si>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</si>
  <si>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</si>
  <si>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</si>
  <si>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</si>
  <si>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</si>
  <si>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</si>
  <si>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</si>
  <si>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</si>
  <si>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</si>
  <si>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</si>
  <si>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</si>
  <si>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</si>
  <si>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</si>
  <si>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</si>
  <si>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</si>
  <si>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</si>
  <si>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</si>
  <si>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</si>
  <si>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</si>
  <si>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</si>
  <si>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</si>
  <si>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</si>
  <si>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</si>
  <si>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</si>
  <si>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</si>
  <si>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</si>
  <si>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</si>
  <si>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</si>
  <si>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</si>
  <si>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</si>
  <si>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</si>
  <si>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</si>
  <si>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</si>
  <si>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</si>
  <si>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</si>
  <si>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</si>
  <si>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</si>
  <si>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</si>
  <si>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</si>
  <si>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</si>
  <si>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</si>
  <si>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</si>
  <si>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</si>
  <si>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</si>
  <si>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</si>
  <si>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</si>
  <si>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</si>
  <si>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</si>
  <si>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</si>
  <si>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</si>
  <si>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</si>
  <si>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</si>
  <si>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</si>
  <si>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</si>
  <si>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</si>
  <si>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</si>
  <si>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</si>
  <si>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</si>
  <si>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</si>
  <si>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</si>
  <si>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</si>
  <si>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</si>
  <si>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</si>
  <si>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</si>
  <si>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</si>
  <si>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</si>
  <si>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</si>
  <si>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</si>
  <si>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</si>
  <si>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</si>
  <si>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</si>
  <si>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</si>
  <si>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</si>
  <si>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</si>
  <si>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</si>
  <si>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</si>
  <si>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</si>
  <si>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</si>
  <si>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</si>
  <si>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</si>
  <si>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</si>
  <si>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</si>
  <si>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</si>
  <si>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</si>
  <si>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</si>
  <si>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</si>
  <si>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</si>
  <si>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</si>
  <si>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</si>
  <si>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</si>
  <si>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</si>
  <si>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</si>
  <si>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</si>
  <si>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</si>
  <si>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</si>
  <si>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</si>
  <si>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</si>
  <si>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</si>
  <si>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</si>
  <si>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</si>
  <si>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</si>
  <si>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</si>
  <si>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</si>
  <si>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</si>
  <si>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</si>
  <si>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</si>
  <si>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</si>
  <si>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</si>
  <si>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</si>
  <si>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</si>
  <si>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</si>
  <si>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</si>
  <si>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</si>
  <si>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</si>
  <si>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</si>
  <si>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</si>
  <si>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</si>
  <si>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</si>
  <si>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</si>
  <si>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</si>
  <si>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</si>
  <si>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</si>
  <si>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</si>
  <si>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</si>
  <si>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</si>
  <si>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</si>
  <si>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</si>
  <si>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</si>
  <si>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</si>
  <si>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</si>
  <si>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</si>
  <si>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</si>
  <si>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</si>
  <si>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</si>
  <si>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</si>
  <si>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</si>
  <si>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</si>
  <si>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</si>
  <si>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</si>
  <si>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</si>
  <si>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</si>
  <si>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</si>
  <si>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</si>
  <si>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</si>
  <si>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</si>
  <si>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</si>
  <si>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</si>
  <si>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</si>
  <si>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</si>
  <si>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</si>
  <si>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</si>
  <si>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</si>
  <si>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</si>
  <si>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</si>
  <si>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</si>
  <si>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</si>
  <si>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</si>
  <si>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</si>
  <si>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</si>
  <si>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</si>
  <si>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</si>
  <si>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</si>
  <si>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</si>
  <si>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</si>
  <si>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</si>
  <si>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</si>
  <si>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</si>
  <si>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</si>
  <si>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</si>
  <si>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</si>
  <si>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</si>
  <si>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</si>
  <si>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</si>
  <si>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</si>
  <si>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</si>
  <si>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</si>
  <si>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</si>
  <si>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</si>
  <si>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</si>
  <si>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</si>
  <si>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</si>
  <si>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</si>
  <si>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</si>
  <si>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</si>
  <si>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</si>
  <si>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</si>
  <si>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</si>
  <si>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</si>
  <si>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</si>
  <si>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</si>
  <si>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</si>
  <si>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</si>
  <si>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</si>
  <si>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</si>
  <si>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</si>
  <si>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</si>
  <si>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</si>
  <si>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</si>
  <si>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</si>
  <si>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</si>
  <si>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</si>
  <si>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</si>
  <si>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</si>
  <si>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</si>
  <si>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</si>
  <si>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</si>
  <si>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</si>
  <si>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</si>
  <si>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</si>
  <si>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</si>
  <si>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</si>
  <si>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</si>
  <si>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</si>
  <si>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</si>
  <si>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</si>
  <si>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</si>
  <si>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</si>
  <si>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</si>
  <si>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</si>
  <si>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</si>
  <si>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</si>
  <si>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</si>
  <si>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</si>
  <si>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</si>
  <si>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</si>
  <si>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</si>
  <si>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</si>
  <si>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</si>
  <si>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</si>
  <si>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</si>
  <si>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</si>
  <si>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</si>
  <si>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</si>
  <si>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</si>
  <si>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</si>
  <si>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</si>
  <si>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</si>
  <si>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</si>
  <si>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</si>
  <si>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</si>
  <si>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</si>
  <si>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</si>
  <si>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</si>
  <si>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</si>
  <si>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</si>
  <si>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</si>
  <si>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</si>
  <si>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</si>
  <si>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</si>
  <si>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</si>
  <si>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</si>
  <si>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</si>
  <si>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</si>
  <si>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</si>
  <si>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</si>
  <si>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</si>
  <si>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</si>
  <si>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</si>
  <si>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</si>
  <si>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</si>
  <si>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</si>
  <si>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</si>
  <si>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</si>
  <si>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</si>
  <si>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</si>
  <si>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</si>
  <si>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</si>
  <si>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</si>
  <si>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</si>
  <si>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</si>
  <si>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</si>
  <si>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</si>
  <si>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</si>
  <si>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</si>
  <si>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</si>
  <si>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</si>
  <si>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</si>
  <si>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</si>
  <si>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</si>
  <si>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</si>
  <si>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</si>
  <si>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</si>
  <si>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</si>
  <si>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</si>
  <si>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</si>
  <si>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</si>
  <si>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</si>
  <si>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</si>
  <si>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</si>
  <si>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</si>
  <si>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</si>
  <si>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</si>
  <si>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</si>
  <si>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</si>
  <si>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</si>
  <si>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</si>
  <si>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</si>
  <si>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</si>
  <si>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</si>
  <si>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</si>
  <si>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</si>
  <si>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</si>
  <si>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</si>
  <si>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</si>
  <si>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</si>
  <si>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</si>
  <si>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</si>
  <si>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</si>
  <si>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</si>
  <si>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</si>
  <si>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</si>
  <si>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</si>
  <si>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</si>
  <si>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</si>
  <si>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</si>
  <si>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</si>
  <si>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</si>
  <si>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</si>
  <si>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</si>
  <si>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</si>
  <si>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</si>
  <si>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</si>
  <si>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</si>
  <si>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</si>
  <si>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</si>
  <si>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</si>
  <si>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</si>
  <si>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</si>
  <si>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</si>
  <si>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</si>
  <si>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</si>
  <si>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</si>
  <si>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</si>
  <si>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</si>
  <si>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</si>
  <si>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</si>
  <si>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</si>
  <si>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</si>
  <si>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</si>
  <si>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</si>
  <si>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</si>
  <si>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</si>
  <si>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</si>
  <si>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</si>
  <si>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</si>
  <si>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</si>
  <si>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</si>
  <si>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</si>
  <si>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</si>
  <si>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</si>
  <si>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</si>
  <si>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</si>
  <si>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</si>
  <si>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</si>
  <si>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</si>
  <si>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</si>
  <si>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</si>
  <si>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</si>
  <si>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</si>
  <si>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</si>
  <si>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</si>
  <si>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</si>
  <si>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</si>
  <si>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</si>
  <si>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</si>
  <si>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</si>
  <si>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</si>
  <si>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</si>
  <si>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</si>
  <si>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</si>
  <si>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</si>
  <si>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</si>
  <si>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</si>
  <si>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</si>
  <si>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</si>
  <si>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</si>
  <si>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</si>
  <si>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</si>
  <si>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</si>
  <si>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</si>
  <si>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</si>
  <si>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</si>
  <si>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</si>
  <si>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</si>
  <si>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</si>
  <si>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</si>
  <si>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</si>
  <si>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</si>
  <si>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</si>
  <si>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</si>
  <si>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</si>
  <si>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</si>
  <si>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</si>
  <si>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</si>
  <si>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</si>
  <si>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</si>
  <si>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</si>
  <si>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</si>
  <si>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</si>
  <si>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</si>
  <si>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</si>
  <si>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</si>
  <si>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</si>
  <si>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</si>
  <si>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</si>
  <si>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</si>
  <si>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</si>
  <si>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</si>
  <si>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</si>
  <si>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</si>
  <si>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</si>
  <si>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</si>
  <si>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</si>
  <si>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</si>
  <si>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</si>
  <si>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</si>
  <si>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</si>
  <si>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</si>
  <si>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</si>
  <si>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</si>
  <si>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</si>
  <si>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</si>
  <si>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</si>
  <si>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</si>
  <si>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</si>
  <si>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</si>
  <si>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</si>
  <si>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</si>
  <si>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</si>
  <si>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</si>
  <si>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</si>
  <si>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</si>
  <si>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</si>
  <si>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</si>
  <si>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</si>
  <si>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</si>
  <si>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</si>
  <si>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</si>
  <si>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</si>
  <si>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</si>
  <si>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</si>
  <si>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</si>
  <si>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</si>
  <si>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</si>
  <si>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</si>
  <si>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</si>
  <si>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</si>
  <si>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</si>
  <si>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</si>
  <si>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</si>
  <si>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</si>
  <si>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</si>
  <si>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</si>
  <si>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</si>
  <si>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</si>
  <si>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</si>
  <si>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</si>
  <si>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</si>
  <si>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</si>
  <si>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</si>
  <si>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</si>
  <si>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</si>
  <si>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</si>
  <si>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</si>
  <si>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</si>
  <si>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</si>
  <si>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</si>
  <si>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</si>
  <si>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</si>
  <si>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</si>
  <si>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</si>
  <si>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</si>
  <si>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</si>
  <si>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</si>
  <si>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</si>
  <si>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</si>
  <si>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</si>
  <si>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</si>
  <si>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</si>
  <si>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</si>
  <si>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</si>
  <si>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</si>
  <si>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</si>
  <si>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</si>
  <si>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</si>
  <si>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</si>
  <si>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</si>
  <si>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</si>
  <si>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</si>
  <si>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</si>
  <si>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</si>
  <si>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</si>
  <si>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</si>
  <si>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</si>
  <si>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</si>
  <si>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</si>
  <si>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</si>
  <si>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</si>
  <si>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</si>
  <si>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</si>
  <si>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</si>
  <si>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</si>
  <si>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</si>
  <si>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</si>
  <si>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</si>
  <si>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</si>
  <si>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</si>
  <si>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</si>
  <si>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</si>
  <si>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</si>
  <si>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</si>
  <si>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</si>
  <si>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</si>
  <si>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</si>
  <si>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</si>
  <si>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</si>
  <si>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</si>
  <si>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</si>
  <si>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</si>
  <si>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</si>
  <si>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</si>
  <si>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</si>
  <si>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</si>
  <si>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</si>
  <si>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</si>
  <si>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</si>
  <si>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</si>
  <si>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</si>
  <si>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</si>
  <si>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</si>
  <si>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</si>
  <si>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</si>
  <si>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</si>
  <si>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</si>
  <si>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</si>
  <si>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</si>
  <si>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</si>
  <si>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</si>
  <si>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</si>
  <si>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</si>
  <si>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</si>
  <si>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</si>
  <si>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</si>
  <si>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</si>
  <si>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</si>
  <si>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</si>
  <si>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</si>
  <si>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</si>
  <si>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</si>
  <si>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</si>
  <si>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</si>
  <si>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</si>
  <si>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</si>
  <si>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</si>
  <si>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</si>
  <si>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</si>
  <si>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</si>
  <si>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</si>
  <si>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</si>
  <si>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</si>
  <si>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</si>
  <si>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</si>
  <si>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</si>
  <si>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</si>
  <si>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</si>
  <si>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</si>
  <si>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</si>
  <si>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</si>
  <si>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</si>
  <si>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</si>
  <si>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</si>
  <si>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</si>
  <si>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</si>
  <si>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</si>
  <si>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</si>
  <si>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</si>
  <si>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</si>
  <si>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</si>
  <si>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</si>
  <si>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</si>
  <si>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</si>
  <si>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</si>
  <si>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</si>
  <si>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</si>
  <si>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</si>
  <si>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</si>
  <si>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</si>
  <si>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</si>
  <si>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</si>
  <si>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</si>
  <si>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</si>
  <si>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</si>
  <si>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</si>
  <si>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</si>
  <si>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</si>
  <si>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</si>
  <si>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</si>
  <si>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</si>
  <si>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</si>
  <si>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</si>
  <si>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</si>
  <si>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</si>
  <si>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</si>
  <si>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</si>
  <si>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</si>
  <si>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</si>
  <si>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</si>
  <si>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</si>
  <si>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</si>
  <si>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</si>
  <si>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</si>
  <si>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</si>
  <si>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</si>
  <si>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</si>
  <si>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</si>
  <si>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</si>
  <si>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</si>
  <si>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</si>
  <si>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</si>
  <si>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</si>
  <si>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</si>
  <si>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</si>
  <si>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</si>
  <si>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</si>
  <si>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</si>
  <si>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</si>
  <si>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</si>
  <si>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</si>
  <si>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</si>
  <si>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</si>
  <si>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</si>
  <si>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</si>
  <si>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</si>
  <si>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</si>
  <si>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</si>
  <si>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</si>
  <si>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</si>
  <si>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</si>
  <si>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</si>
  <si>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</si>
  <si>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</si>
  <si>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</si>
  <si>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</si>
  <si>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</si>
  <si>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</si>
  <si>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</si>
  <si>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</si>
  <si>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</si>
  <si>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</si>
  <si>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</si>
  <si>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</si>
  <si>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</si>
  <si>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</si>
  <si>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</si>
  <si>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</si>
  <si>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</si>
  <si>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</si>
  <si>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</si>
  <si>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</si>
  <si>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</si>
  <si>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</si>
  <si>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</si>
  <si>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</si>
  <si>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</si>
  <si>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</si>
  <si>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</si>
  <si>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</si>
  <si>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</si>
  <si>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</si>
  <si>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</si>
  <si>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</si>
  <si>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</si>
  <si>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</si>
  <si>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</si>
  <si>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</si>
  <si>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</si>
  <si>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</si>
  <si>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</si>
  <si>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</si>
  <si>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</si>
  <si>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</si>
  <si>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</si>
  <si>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</si>
  <si>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</si>
  <si>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</si>
  <si>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</si>
  <si>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</si>
  <si>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</si>
  <si>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</si>
  <si>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</si>
  <si>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</si>
  <si>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</si>
  <si>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</si>
  <si>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</si>
  <si>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</si>
  <si>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</si>
  <si>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</si>
  <si>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</si>
  <si>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</si>
  <si>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</si>
  <si>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</si>
  <si>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</si>
  <si>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</si>
  <si>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</si>
  <si>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</si>
  <si>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</si>
  <si>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</si>
  <si>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</si>
  <si>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</si>
  <si>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</si>
  <si>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</si>
  <si>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</si>
  <si>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</si>
  <si>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</si>
  <si>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</si>
  <si>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</si>
  <si>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</si>
  <si>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</si>
  <si>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</si>
  <si>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</si>
  <si>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</si>
  <si>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</si>
  <si>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</si>
  <si>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</si>
  <si>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</si>
  <si>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</si>
  <si>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</si>
  <si>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</si>
  <si>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</si>
  <si>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</si>
  <si>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</si>
  <si>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</si>
  <si>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</si>
  <si>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</si>
  <si>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</si>
  <si>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</si>
  <si>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</si>
  <si>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</si>
  <si>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</si>
  <si>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</si>
  <si>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</si>
  <si>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</si>
  <si>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</si>
  <si>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</si>
  <si>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</si>
  <si>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</si>
  <si>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</si>
  <si>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</si>
  <si>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</si>
  <si>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</si>
  <si>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</si>
  <si>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</si>
  <si>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</si>
  <si>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</si>
  <si>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</si>
  <si>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</si>
  <si>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</si>
  <si>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</si>
  <si>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</si>
  <si>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</si>
  <si>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</si>
  <si>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</si>
  <si>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</si>
  <si>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</si>
  <si>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</si>
  <si>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</si>
  <si>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</si>
  <si>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</si>
  <si>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</si>
  <si>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</si>
  <si>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</si>
  <si>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</si>
  <si>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</si>
  <si>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</si>
  <si>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</si>
  <si>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</si>
  <si>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</si>
  <si>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</si>
  <si>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</si>
  <si>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</si>
  <si>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</si>
  <si>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</si>
  <si>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</si>
  <si>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</si>
  <si>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</si>
  <si>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</si>
  <si>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</si>
  <si>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</si>
  <si>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</si>
  <si>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</si>
  <si>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</si>
  <si>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</si>
  <si>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</si>
  <si>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</si>
  <si>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</si>
  <si>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</si>
  <si>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</si>
  <si>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</si>
  <si>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</si>
  <si>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</si>
  <si>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</si>
  <si>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</si>
  <si>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</si>
  <si>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</si>
  <si>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</si>
  <si>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</si>
  <si>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</si>
  <si>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</si>
  <si>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</si>
  <si>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</si>
  <si>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</si>
  <si>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</si>
  <si>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</si>
  <si>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</si>
  <si>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</si>
  <si>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</si>
  <si>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</si>
  <si>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</si>
  <si>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</si>
  <si>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</si>
  <si>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</si>
  <si>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</si>
  <si>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</si>
  <si>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</si>
  <si>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</si>
  <si>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</si>
  <si>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</si>
  <si>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</si>
  <si>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</si>
  <si>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</si>
  <si>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</si>
  <si>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</si>
  <si>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</si>
  <si>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</si>
  <si>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</si>
  <si>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</si>
  <si>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</si>
  <si>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</si>
  <si>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</si>
  <si>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</si>
  <si>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</si>
  <si>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</si>
  <si>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</si>
  <si>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</si>
  <si>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</si>
  <si>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</si>
  <si>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</si>
  <si>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</si>
  <si>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</si>
  <si>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</si>
  <si>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</si>
  <si>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</si>
  <si>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</si>
  <si>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</si>
  <si>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</si>
  <si>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</si>
  <si>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</si>
  <si>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</si>
  <si>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</si>
  <si>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</si>
  <si>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</si>
  <si>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</si>
  <si>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</si>
  <si>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</si>
  <si>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</si>
  <si>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</si>
  <si>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</si>
  <si>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</si>
  <si>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</si>
  <si>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</si>
  <si>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</si>
  <si>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</si>
  <si>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</si>
  <si>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</si>
  <si>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</si>
  <si>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</si>
  <si>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</si>
  <si>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</si>
  <si>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</si>
  <si>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</si>
  <si>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</si>
  <si>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</si>
  <si>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</si>
  <si>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</si>
  <si>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</si>
  <si>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</si>
  <si>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</si>
  <si>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</si>
  <si>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</si>
  <si>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</si>
  <si>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</si>
  <si>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</si>
  <si>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</si>
  <si>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</si>
  <si>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</si>
  <si>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</si>
  <si>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</si>
  <si>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</si>
  <si>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</si>
  <si>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</si>
  <si>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</si>
  <si>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</si>
  <si>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</si>
  <si>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</si>
  <si>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</si>
  <si>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</si>
  <si>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</si>
  <si>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</si>
  <si>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</si>
  <si>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</si>
  <si>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</si>
  <si>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</si>
  <si>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</si>
  <si>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</si>
  <si>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</si>
  <si>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</si>
  <si>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</si>
  <si>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</si>
  <si>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</si>
  <si>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</si>
  <si>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</si>
  <si>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</si>
  <si>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</si>
  <si>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</si>
  <si>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</si>
  <si>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</si>
  <si>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</si>
  <si>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</si>
  <si>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</si>
  <si>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</si>
  <si>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</si>
  <si>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</si>
  <si>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</si>
  <si>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</si>
  <si>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</si>
  <si>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</si>
  <si>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</si>
  <si>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</si>
  <si>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</si>
  <si>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</si>
  <si>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</si>
  <si>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</si>
  <si>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</si>
  <si>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</si>
  <si>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</si>
  <si>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</si>
  <si>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</si>
  <si>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</si>
  <si>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</si>
  <si>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</si>
  <si>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</si>
  <si>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</si>
  <si>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</si>
  <si>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</si>
  <si>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</si>
  <si>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</si>
  <si>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</si>
  <si>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</si>
  <si>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</si>
  <si>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</si>
  <si>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</si>
  <si>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</si>
  <si>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</si>
  <si>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</si>
  <si>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</si>
  <si>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</si>
  <si>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</si>
  <si>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</si>
  <si>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</si>
  <si>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</si>
  <si>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</si>
  <si>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</si>
  <si>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</si>
  <si>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</si>
  <si>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</si>
  <si>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</si>
  <si>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</si>
  <si>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</si>
  <si>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</si>
  <si>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</si>
  <si>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</si>
  <si>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</si>
  <si>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</si>
  <si>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</si>
  <si>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</si>
  <si>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</si>
  <si>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</si>
  <si>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</si>
  <si>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</si>
  <si>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</si>
  <si>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</si>
  <si>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</si>
  <si>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</si>
  <si>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</si>
  <si>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</si>
  <si>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</si>
  <si>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</si>
  <si>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</si>
  <si>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</si>
  <si>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</si>
  <si>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</si>
  <si>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</si>
  <si>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</si>
  <si>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</si>
  <si>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</si>
  <si>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</si>
  <si>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</si>
  <si>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</si>
  <si>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</si>
  <si>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</si>
  <si>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</si>
  <si>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</si>
  <si>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</si>
  <si>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</si>
  <si>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</si>
  <si>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</si>
  <si>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</si>
  <si>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</si>
  <si>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</si>
  <si>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</si>
  <si>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</si>
  <si>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</si>
  <si>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</si>
  <si>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</si>
  <si>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</si>
  <si>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</si>
  <si>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</si>
  <si>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</si>
  <si>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</si>
  <si>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</si>
  <si>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</si>
  <si>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</si>
  <si>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</si>
  <si>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</si>
  <si>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</si>
  <si>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</si>
  <si>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</si>
  <si>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</si>
  <si>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</si>
  <si>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</si>
  <si>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</si>
  <si>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</si>
  <si>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</si>
  <si>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</si>
  <si>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</si>
  <si>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</si>
  <si>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</si>
  <si>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</si>
  <si>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</si>
  <si>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</si>
  <si>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</si>
  <si>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</si>
  <si>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</si>
  <si>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</si>
  <si>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</si>
  <si>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</si>
  <si>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</si>
  <si>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</si>
  <si>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</si>
  <si>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</si>
  <si>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</si>
  <si>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</si>
  <si>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</si>
  <si>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</si>
  <si>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</si>
  <si>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</si>
  <si>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</si>
  <si>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</si>
  <si>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</si>
  <si>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</si>
  <si>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</si>
  <si>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</si>
  <si>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</si>
  <si>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</si>
  <si>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</si>
  <si>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</si>
  <si>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</si>
  <si>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</si>
  <si>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</si>
  <si>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</si>
  <si>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</si>
  <si>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</si>
  <si>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</si>
  <si>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</si>
  <si>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</si>
  <si>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</si>
  <si>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</si>
  <si>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</si>
  <si>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</si>
  <si>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</si>
  <si>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</si>
  <si>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</si>
  <si>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</si>
  <si>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</si>
  <si>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</si>
  <si>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</si>
  <si>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</si>
  <si>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</si>
  <si>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</si>
  <si>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</si>
  <si>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</si>
  <si>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</si>
  <si>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</si>
  <si>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</si>
  <si>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</si>
  <si>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</si>
  <si>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</si>
  <si>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</si>
  <si>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</si>
  <si>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</si>
  <si>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</si>
  <si>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</si>
  <si>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</si>
  <si>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</si>
  <si>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</si>
  <si>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</si>
  <si>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</si>
  <si>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</si>
  <si>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</si>
  <si>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</si>
  <si>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</si>
  <si>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</si>
  <si>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</si>
  <si>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</si>
  <si>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</si>
  <si>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</si>
  <si>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</si>
  <si>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</si>
  <si>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</si>
  <si>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</si>
  <si>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</si>
  <si>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</si>
  <si>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</si>
  <si>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</si>
  <si>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</si>
  <si>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</si>
  <si>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</si>
  <si>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</si>
  <si>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</si>
  <si>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</si>
  <si>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</si>
  <si>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</si>
  <si>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</si>
  <si>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</si>
  <si>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</si>
  <si>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</si>
  <si>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</si>
  <si>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</si>
  <si>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</si>
  <si>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</si>
  <si>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</si>
  <si>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</si>
  <si>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</si>
  <si>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</si>
  <si>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</si>
  <si>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</si>
  <si>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</si>
  <si>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</si>
  <si>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</si>
  <si>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</si>
  <si>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</si>
  <si>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</si>
  <si>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</si>
  <si>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</si>
  <si>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</si>
  <si>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</si>
  <si>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</si>
  <si>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</si>
  <si>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</si>
  <si>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</si>
  <si>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</si>
  <si>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</si>
  <si>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</si>
  <si>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</si>
  <si>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</si>
  <si>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</si>
  <si>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</si>
  <si>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</si>
  <si>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</si>
  <si>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</si>
  <si>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</si>
  <si>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</si>
  <si>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</si>
  <si>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</si>
  <si>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</si>
  <si>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</si>
  <si>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</si>
  <si>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</si>
  <si>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</si>
  <si>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</si>
  <si>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</si>
  <si>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</si>
  <si>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</si>
  <si>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</si>
  <si>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</si>
  <si>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</si>
  <si>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</si>
  <si>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</si>
  <si>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</si>
  <si>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</si>
  <si>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</si>
  <si>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</si>
  <si>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</si>
  <si>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</si>
  <si>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</si>
  <si>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</si>
  <si>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</si>
  <si>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</si>
  <si>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</si>
  <si>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</si>
  <si>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</si>
  <si>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</si>
  <si>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</si>
  <si>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</si>
  <si>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</si>
  <si>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</si>
  <si>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</si>
  <si>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</si>
  <si>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</si>
  <si>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</si>
  <si>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</si>
  <si>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</si>
  <si>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</si>
  <si>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</si>
  <si>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</si>
  <si>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</si>
  <si>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</si>
  <si>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</si>
  <si>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</si>
  <si>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</si>
  <si>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</si>
  <si>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</si>
  <si>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</si>
  <si>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</si>
  <si>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</si>
  <si>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</si>
  <si>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</si>
  <si>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</si>
  <si>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</si>
  <si>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</si>
  <si>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</si>
  <si>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</si>
  <si>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</si>
  <si>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</si>
  <si>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</si>
  <si>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</si>
  <si>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</si>
  <si>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</si>
  <si>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</si>
  <si>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</si>
  <si>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</si>
  <si>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</si>
  <si>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</si>
  <si>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</si>
  <si>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</si>
  <si>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</si>
  <si>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</si>
  <si>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</si>
  <si>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</si>
  <si>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</si>
  <si>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</si>
  <si>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</si>
  <si>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</si>
  <si>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</si>
  <si>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</si>
  <si>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</si>
  <si>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</si>
  <si>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</si>
  <si>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</si>
  <si>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</si>
  <si>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</si>
  <si>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</si>
  <si>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</si>
  <si>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</si>
  <si>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</si>
  <si>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</si>
  <si>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</si>
  <si>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</si>
  <si>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</si>
  <si>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</si>
  <si>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</si>
  <si>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</si>
  <si>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</si>
  <si>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</si>
  <si>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</si>
  <si>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</si>
  <si>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</si>
  <si>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</si>
  <si>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</si>
  <si>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</si>
  <si>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</si>
  <si>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</si>
  <si>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</si>
  <si>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</si>
  <si>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</si>
  <si>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</si>
  <si>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</si>
  <si>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</si>
  <si>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</si>
  <si>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</si>
  <si>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</si>
  <si>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</si>
  <si>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</si>
  <si>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</si>
  <si>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</si>
  <si>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</si>
  <si>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</si>
  <si>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</si>
  <si>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</si>
  <si>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</si>
  <si>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</si>
  <si>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</si>
  <si>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</si>
  <si>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</si>
  <si>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</si>
  <si>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</si>
  <si>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</si>
  <si>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</si>
  <si>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</si>
  <si>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</si>
  <si>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</si>
  <si>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</si>
  <si>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</si>
  <si>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</si>
  <si>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</si>
  <si>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</si>
  <si>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</si>
  <si>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</si>
  <si>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</si>
  <si>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</si>
  <si>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</si>
  <si>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</si>
  <si>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</si>
  <si>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</si>
  <si>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</si>
  <si>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</si>
  <si>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</si>
  <si>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</si>
  <si>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</si>
  <si>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</si>
  <si>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</si>
  <si>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</si>
  <si>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</si>
  <si>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</si>
  <si>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</si>
  <si>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</si>
  <si>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</si>
  <si>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</si>
  <si>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</si>
  <si>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</si>
  <si>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</si>
  <si>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</si>
  <si>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</si>
  <si>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</si>
  <si>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</si>
  <si>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</si>
  <si>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</si>
  <si>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</si>
  <si>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</si>
  <si>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</si>
  <si>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</si>
  <si>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</si>
  <si>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</si>
  <si>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</si>
  <si>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</si>
  <si>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</si>
  <si>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</si>
  <si>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</si>
  <si>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</si>
  <si>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</si>
  <si>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</si>
  <si>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</si>
  <si>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</si>
  <si>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</si>
  <si>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</si>
  <si>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</si>
  <si>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</si>
  <si>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</si>
  <si>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</si>
  <si>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</si>
  <si>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</si>
  <si>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</si>
  <si>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</si>
  <si>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</si>
  <si>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</si>
  <si>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</si>
  <si>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</si>
  <si>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</si>
  <si>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</si>
  <si>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</si>
  <si>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</si>
  <si>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</si>
  <si>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</si>
  <si>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</si>
  <si>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</si>
  <si>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</si>
  <si>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</si>
  <si>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</si>
  <si>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</si>
  <si>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</si>
  <si>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</si>
  <si>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</si>
  <si>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</si>
  <si>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</si>
  <si>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</si>
  <si>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</si>
  <si>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</si>
  <si>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</si>
  <si>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</si>
  <si>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</si>
  <si>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</si>
  <si>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</si>
  <si>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</si>
  <si>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</si>
  <si>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</si>
  <si>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</si>
  <si>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</si>
  <si>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</si>
  <si>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</si>
  <si>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</si>
  <si>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</si>
  <si>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</si>
  <si>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</si>
  <si>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</si>
  <si>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</si>
  <si>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</si>
  <si>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</si>
  <si>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</si>
  <si>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</si>
  <si>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</si>
  <si>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</si>
  <si>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</si>
  <si>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</si>
  <si>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</si>
  <si>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</si>
  <si>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</si>
  <si>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</si>
  <si>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</si>
  <si>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</si>
  <si>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</si>
  <si>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</si>
  <si>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</si>
  <si>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</si>
  <si>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</si>
  <si>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</si>
  <si>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</si>
  <si>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</si>
  <si>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</si>
  <si>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</si>
  <si>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</si>
  <si>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</si>
  <si>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</si>
  <si>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</si>
  <si>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</si>
  <si>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</si>
  <si>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</si>
  <si>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</si>
  <si>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</si>
  <si>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</si>
  <si>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</si>
  <si>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</si>
  <si>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</si>
  <si>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</si>
  <si>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</si>
  <si>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</si>
  <si>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</si>
  <si>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</si>
  <si>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</si>
  <si>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</si>
  <si>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</si>
  <si>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</si>
  <si>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</si>
  <si>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</si>
  <si>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</si>
  <si>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</si>
  <si>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</si>
  <si>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</si>
  <si>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</si>
  <si>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</si>
  <si>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</si>
  <si>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</si>
  <si>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</si>
  <si>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</si>
  <si>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</si>
  <si>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</si>
  <si>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</si>
  <si>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</si>
  <si>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</si>
  <si>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</si>
  <si>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</si>
  <si>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</si>
  <si>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</si>
  <si>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</si>
  <si>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</si>
  <si>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</si>
  <si>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</si>
  <si>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</si>
  <si>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</si>
  <si>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</si>
  <si>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</si>
  <si>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</si>
  <si>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</si>
  <si>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</si>
  <si>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</si>
  <si>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</si>
  <si>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</si>
  <si>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</si>
  <si>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</si>
  <si>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</si>
  <si>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</si>
  <si>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</si>
  <si>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</si>
  <si>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</si>
  <si>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</si>
  <si>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</si>
  <si>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</si>
  <si>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</si>
  <si>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</si>
  <si>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</si>
  <si>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</si>
  <si>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</si>
  <si>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</si>
  <si>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</si>
  <si>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</si>
  <si>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</si>
  <si>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</si>
  <si>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</si>
  <si>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</si>
  <si>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</si>
  <si>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</si>
  <si>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</si>
  <si>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</si>
  <si>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</si>
  <si>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</si>
  <si>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</si>
  <si>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</si>
  <si>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</si>
  <si>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</si>
  <si>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</si>
  <si>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</si>
  <si>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</si>
  <si>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</si>
  <si>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</si>
  <si>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</si>
  <si>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</si>
  <si>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</si>
  <si>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</si>
  <si>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</si>
  <si>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</si>
  <si>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</si>
  <si>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</si>
  <si>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</si>
  <si>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</si>
  <si>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</si>
  <si>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</si>
  <si>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</si>
  <si>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</si>
  <si>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</si>
  <si>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</si>
  <si>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</si>
  <si>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</si>
  <si>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</si>
  <si>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</si>
  <si>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</si>
  <si>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</si>
  <si>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</si>
  <si>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</si>
  <si>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</si>
  <si>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</si>
  <si>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</si>
  <si>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</si>
  <si>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</si>
  <si>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</si>
  <si>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</si>
  <si>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</si>
  <si>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</si>
  <si>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</si>
  <si>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</si>
  <si>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</si>
  <si>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</si>
  <si>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</si>
  <si>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</si>
  <si>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</si>
  <si>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</si>
  <si>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</si>
  <si>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</si>
  <si>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</si>
  <si>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</si>
  <si>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</si>
  <si>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</si>
  <si>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</si>
  <si>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</si>
  <si>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</si>
  <si>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</si>
  <si>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</si>
  <si>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</si>
  <si>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</si>
  <si>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</si>
  <si>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</si>
  <si>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</si>
  <si>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</si>
  <si>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</si>
  <si>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</si>
  <si>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</si>
  <si>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</si>
  <si>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</si>
  <si>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</si>
  <si>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</si>
  <si>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</si>
  <si>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</si>
  <si>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</si>
  <si>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</si>
  <si>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</si>
  <si>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</si>
  <si>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</si>
  <si>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</si>
  <si>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</si>
  <si>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</si>
  <si>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</si>
  <si>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</si>
  <si>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</si>
  <si>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</si>
  <si>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</si>
  <si>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</si>
  <si>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</si>
  <si>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</si>
  <si>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</si>
  <si>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</si>
  <si>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</si>
  <si>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</si>
  <si>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</si>
  <si>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</si>
  <si>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</si>
  <si>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</si>
  <si>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</si>
  <si>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</si>
  <si>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</si>
  <si>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</si>
  <si>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</si>
  <si>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</si>
  <si>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</si>
  <si>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</si>
  <si>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</si>
  <si>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</si>
  <si>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</si>
  <si>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</si>
  <si>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</si>
  <si>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</si>
  <si>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</si>
  <si>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</si>
  <si>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</si>
  <si>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</si>
  <si>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</si>
  <si>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</si>
  <si>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</si>
  <si>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</si>
  <si>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</si>
  <si>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</si>
  <si>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</si>
  <si>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</si>
  <si>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</si>
  <si>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</si>
  <si>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</si>
  <si>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</si>
  <si>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</si>
  <si>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</si>
  <si>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</si>
  <si>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</si>
  <si>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</si>
  <si>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</si>
  <si>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</si>
  <si>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</si>
  <si>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</si>
  <si>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</si>
  <si>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</si>
  <si>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</si>
  <si>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</si>
  <si>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</si>
  <si>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</si>
  <si>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</si>
  <si>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</si>
  <si>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</si>
  <si>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</si>
  <si>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</si>
  <si>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</si>
  <si>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</si>
  <si>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</si>
  <si>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</si>
  <si>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</si>
  <si>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</si>
  <si>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</si>
  <si>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</si>
  <si>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</si>
  <si>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</si>
  <si>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</si>
  <si>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</si>
  <si>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</si>
  <si>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</si>
  <si>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</si>
  <si>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</si>
  <si>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</si>
  <si>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</si>
  <si>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</si>
  <si>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</si>
  <si>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</si>
  <si>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</si>
  <si>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</si>
  <si>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</si>
  <si>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</si>
  <si>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</si>
  <si>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</si>
  <si>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</si>
  <si>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</si>
  <si>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</si>
  <si>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</si>
  <si>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</si>
  <si>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</si>
  <si>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</si>
  <si>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</si>
  <si>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</si>
  <si>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</si>
  <si>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</si>
  <si>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</si>
  <si>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</si>
  <si>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</si>
  <si>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</si>
  <si>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</si>
  <si>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</si>
  <si>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</si>
  <si>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</si>
  <si>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</si>
  <si>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</si>
  <si>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</si>
  <si>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</si>
  <si>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</si>
  <si>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</si>
  <si>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</si>
  <si>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</si>
  <si>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</si>
  <si>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</si>
  <si>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</si>
  <si>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</si>
  <si>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</si>
  <si>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</si>
  <si>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</si>
  <si>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</si>
  <si>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</si>
  <si>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</si>
  <si>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</si>
  <si>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</si>
  <si>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</si>
  <si>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</si>
  <si>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</si>
  <si>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</si>
  <si>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</si>
  <si>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</si>
  <si>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</si>
  <si>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</si>
  <si>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</si>
  <si>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</si>
  <si>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</si>
  <si>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</si>
  <si>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</si>
  <si>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</si>
  <si>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</si>
  <si>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</si>
  <si>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</si>
  <si>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</si>
  <si>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</si>
  <si>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</si>
  <si>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</si>
  <si>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</si>
  <si>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</si>
  <si>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</si>
  <si>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</si>
  <si>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</si>
  <si>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</si>
  <si>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</si>
  <si>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</si>
  <si>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</si>
  <si>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</si>
  <si>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</si>
  <si>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</si>
  <si>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</si>
  <si>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</si>
  <si>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</si>
  <si>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</si>
  <si>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</si>
  <si>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</si>
  <si>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</si>
  <si>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</si>
  <si>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</si>
  <si>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</si>
  <si>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</si>
  <si>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</si>
  <si>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</si>
  <si>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</si>
  <si>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</si>
  <si>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</si>
  <si>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</si>
  <si>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</si>
  <si>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</si>
  <si>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</si>
  <si>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</si>
  <si>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</si>
  <si>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</si>
  <si>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</si>
  <si>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</si>
  <si>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</si>
  <si>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</si>
  <si>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</si>
  <si>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</si>
  <si>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</si>
  <si>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</si>
  <si>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</si>
  <si>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</si>
  <si>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</si>
  <si>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</si>
  <si>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</si>
  <si>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</si>
  <si>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</si>
  <si>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</si>
  <si>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</si>
  <si>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</si>
  <si>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</si>
  <si>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</si>
  <si>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</si>
  <si>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</si>
  <si>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</si>
  <si>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</si>
  <si>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</si>
  <si>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</si>
  <si>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</si>
  <si>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</si>
  <si>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</si>
  <si>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</si>
  <si>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</si>
  <si>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</si>
  <si>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</si>
  <si>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</si>
  <si>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</si>
  <si>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</si>
  <si>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</si>
  <si>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</si>
  <si>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</si>
  <si>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</si>
  <si>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</si>
  <si>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</si>
  <si>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</si>
  <si>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</si>
  <si>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</si>
  <si>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</si>
  <si>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</si>
  <si>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</si>
  <si>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</si>
  <si>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</si>
  <si>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</si>
  <si>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</si>
  <si>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</si>
  <si>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</si>
  <si>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</si>
  <si>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</si>
  <si>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</si>
  <si>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</si>
  <si>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</si>
  <si>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</si>
  <si>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</si>
  <si>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</si>
  <si>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</si>
  <si>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</si>
  <si>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</si>
  <si>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</si>
  <si>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</si>
  <si>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</si>
  <si>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</si>
  <si>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</si>
  <si>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</si>
  <si>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</si>
  <si>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</si>
  <si>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</si>
  <si>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</si>
  <si>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</si>
  <si>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</si>
  <si>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</si>
  <si>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</si>
  <si>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</si>
  <si>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</si>
  <si>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</si>
  <si>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</si>
  <si>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</si>
  <si>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</si>
  <si>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</si>
  <si>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</si>
  <si>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</si>
  <si>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</si>
  <si>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</si>
  <si>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</si>
  <si>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</si>
  <si>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</si>
  <si>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</si>
  <si>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</si>
  <si>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</si>
  <si>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</si>
  <si>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</si>
  <si>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</si>
  <si>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</si>
  <si>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</si>
  <si>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</si>
  <si>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</si>
  <si>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</si>
  <si>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</si>
  <si>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</si>
  <si>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</si>
  <si>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</si>
  <si>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</si>
  <si>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</si>
  <si>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</si>
  <si>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</si>
  <si>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</si>
  <si>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</si>
  <si>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</si>
  <si>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</si>
  <si>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</si>
  <si>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</si>
  <si>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</si>
  <si>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</si>
  <si>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</si>
  <si>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</si>
  <si>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</si>
  <si>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</si>
  <si>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</si>
  <si>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</si>
  <si>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</si>
  <si>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</si>
  <si>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</si>
  <si>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</si>
  <si>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</si>
  <si>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</si>
  <si>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</si>
  <si>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</si>
  <si>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</si>
  <si>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</si>
  <si>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</si>
  <si>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</si>
  <si>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</si>
  <si>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</si>
  <si>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</si>
  <si>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</si>
  <si>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</si>
  <si>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</si>
  <si>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</si>
  <si>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</si>
  <si>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</si>
  <si>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</si>
  <si>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</si>
  <si>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</si>
  <si>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</si>
  <si>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</si>
  <si>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</si>
  <si>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</si>
  <si>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</si>
  <si>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</si>
  <si>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</si>
  <si>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</si>
  <si>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</si>
  <si>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</si>
  <si>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</si>
  <si>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</si>
  <si>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</si>
  <si>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</si>
  <si>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</si>
  <si>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</si>
  <si>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</si>
  <si>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</si>
  <si>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</si>
  <si>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</si>
  <si>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</si>
  <si>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</si>
  <si>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</si>
  <si>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</si>
  <si>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</si>
  <si>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</si>
  <si>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</si>
  <si>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</si>
  <si>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</si>
  <si>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</si>
  <si>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</si>
  <si>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</si>
  <si>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</si>
  <si>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</si>
  <si>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</si>
  <si>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</si>
  <si>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</si>
  <si>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</si>
  <si>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</si>
  <si>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</si>
  <si>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</si>
  <si>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</si>
  <si>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</si>
  <si>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</si>
  <si>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</si>
  <si>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</si>
  <si>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</si>
  <si>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</si>
  <si>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</si>
  <si>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</si>
  <si>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</si>
  <si>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</si>
  <si>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</si>
  <si>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</si>
  <si>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</si>
  <si>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</si>
  <si>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</si>
  <si>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</si>
  <si>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</si>
  <si>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</si>
  <si>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</si>
  <si>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</si>
  <si>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</si>
  <si>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</si>
  <si>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</si>
  <si>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</si>
  <si>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</si>
  <si>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</si>
  <si>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</si>
  <si>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</si>
  <si>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</si>
  <si>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</si>
  <si>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</si>
  <si>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</si>
  <si>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</si>
  <si>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</si>
  <si>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</si>
  <si>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</si>
  <si>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</si>
  <si>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</si>
  <si>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</si>
  <si>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</si>
  <si>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</si>
  <si>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</si>
  <si>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</si>
  <si>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</si>
  <si>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</si>
  <si>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</si>
  <si>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</si>
  <si>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</si>
  <si>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</si>
  <si>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</si>
  <si>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</si>
  <si>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</si>
  <si>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</si>
  <si>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</si>
  <si>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</si>
  <si>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</si>
  <si>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</si>
  <si>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</si>
  <si>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</si>
  <si>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</si>
  <si>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</si>
  <si>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</si>
  <si>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</si>
  <si>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</si>
  <si>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</si>
  <si>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</si>
  <si>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</si>
  <si>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</si>
  <si>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</si>
  <si>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</si>
  <si>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</si>
  <si>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</si>
  <si>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</si>
  <si>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</si>
  <si>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</si>
  <si>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</si>
  <si>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</si>
  <si>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</si>
  <si>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</si>
  <si>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</si>
  <si>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</si>
  <si>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</si>
  <si>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</si>
  <si>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</si>
  <si>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</si>
  <si>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</si>
  <si>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</si>
  <si>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</si>
  <si>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</si>
  <si>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</si>
  <si>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</si>
  <si>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</si>
  <si>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</si>
  <si>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</si>
  <si>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</si>
  <si>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</si>
  <si>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</si>
  <si>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</si>
  <si>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</si>
  <si>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</si>
  <si>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</si>
  <si>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</si>
  <si>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</si>
  <si>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</si>
  <si>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</si>
  <si>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</si>
  <si>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</si>
  <si>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</si>
  <si>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</si>
  <si>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</si>
  <si>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</si>
  <si>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</si>
  <si>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</si>
  <si>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</si>
  <si>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</si>
  <si>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</si>
  <si>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</si>
  <si>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</si>
  <si>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</si>
  <si>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</si>
  <si>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</si>
  <si>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</si>
  <si>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</si>
  <si>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</si>
  <si>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</si>
  <si>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</si>
  <si>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</si>
  <si>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</si>
  <si>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</si>
  <si>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</si>
  <si>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</si>
  <si>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</si>
  <si>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</si>
  <si>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</si>
  <si>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</si>
  <si>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</si>
  <si>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</si>
  <si>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</si>
  <si>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</si>
  <si>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</si>
  <si>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</si>
  <si>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</si>
  <si>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</si>
  <si>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</si>
  <si>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</si>
  <si>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</si>
  <si>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</si>
  <si>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</si>
  <si>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</si>
  <si>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</si>
  <si>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</si>
  <si>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</si>
  <si>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</si>
  <si>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</si>
  <si>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</si>
  <si>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</si>
  <si>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</si>
  <si>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</si>
  <si>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</si>
  <si>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</si>
  <si>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</si>
  <si>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</si>
  <si>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</si>
  <si>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</si>
  <si>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</si>
  <si>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</si>
  <si>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</si>
  <si>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</si>
  <si>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</si>
  <si>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</si>
  <si>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</si>
  <si>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</si>
  <si>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</si>
  <si>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</si>
  <si>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</si>
  <si>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</si>
  <si>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</si>
  <si>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</si>
  <si>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</si>
  <si>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</si>
  <si>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</si>
  <si>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</si>
  <si>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</si>
  <si>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</si>
  <si>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</si>
  <si>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</si>
  <si>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</si>
  <si>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</si>
  <si>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</si>
  <si>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</si>
  <si>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</si>
  <si>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</si>
  <si>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</si>
  <si>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</si>
  <si>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</si>
  <si>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</si>
  <si>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</si>
  <si>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</si>
  <si>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</si>
  <si>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</si>
  <si>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</si>
  <si>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</si>
  <si>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</si>
  <si>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</si>
  <si>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</si>
  <si>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</si>
  <si>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</si>
  <si>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</si>
  <si>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</si>
  <si>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</si>
  <si>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</si>
  <si>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</si>
  <si>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</si>
  <si>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</si>
  <si>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</si>
  <si>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</si>
  <si>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</si>
  <si>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</si>
  <si>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</si>
  <si>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</si>
  <si>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</si>
  <si>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</si>
  <si>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</si>
  <si>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</si>
  <si>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</si>
  <si>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</si>
  <si>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</si>
  <si>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</si>
  <si>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</si>
  <si>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</si>
  <si>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</si>
  <si>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</si>
  <si>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</si>
  <si>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</si>
  <si>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</si>
  <si>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</si>
  <si>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</si>
  <si>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</si>
  <si>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</si>
  <si>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</si>
  <si>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</si>
  <si>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</si>
  <si>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</si>
  <si>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</si>
  <si>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</si>
  <si>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</si>
  <si>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</si>
  <si>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</si>
  <si>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</si>
  <si>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</si>
  <si>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</si>
  <si>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</si>
  <si>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</si>
  <si>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</si>
  <si>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</si>
  <si>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</si>
  <si>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</si>
  <si>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</si>
  <si>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</si>
  <si>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</si>
  <si>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</si>
  <si>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</si>
  <si>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</si>
  <si>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</si>
  <si>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</si>
  <si>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</si>
  <si>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</si>
  <si>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</si>
  <si>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</si>
  <si>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</si>
  <si>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</si>
  <si>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</si>
  <si>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</si>
  <si>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</si>
  <si>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</si>
  <si>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</si>
  <si>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</si>
  <si>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</si>
  <si>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</si>
  <si>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</si>
  <si>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</si>
  <si>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</si>
  <si>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</si>
  <si>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</si>
  <si>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</si>
  <si>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</si>
  <si>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</si>
  <si>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</si>
  <si>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</si>
  <si>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</si>
  <si>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</si>
  <si>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</si>
  <si>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</si>
  <si>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</si>
  <si>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</si>
  <si>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</si>
  <si>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</si>
  <si>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</si>
  <si>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</si>
  <si>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</si>
  <si>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</si>
  <si>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</si>
  <si>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</si>
  <si>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</si>
  <si>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</si>
  <si>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</si>
  <si>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</si>
  <si>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</si>
  <si>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</si>
  <si>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</si>
  <si>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</si>
  <si>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</si>
  <si>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</si>
  <si>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</si>
  <si>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</si>
  <si>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</si>
  <si>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</si>
  <si>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</si>
  <si>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</si>
  <si>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</si>
  <si>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</si>
  <si>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</si>
  <si>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</si>
  <si>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</si>
  <si>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</si>
  <si>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</si>
  <si>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</si>
  <si>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</si>
  <si>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</si>
  <si>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</si>
  <si>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</si>
  <si>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</si>
  <si>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</si>
  <si>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</si>
  <si>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</si>
  <si>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</si>
  <si>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</si>
  <si>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</si>
  <si>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</si>
  <si>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</si>
  <si>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</si>
  <si>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</si>
  <si>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</si>
  <si>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</si>
  <si>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</si>
  <si>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</si>
  <si>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</si>
  <si>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</si>
  <si>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</si>
  <si>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</si>
  <si>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</si>
  <si>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</si>
  <si>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</si>
  <si>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</si>
  <si>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</si>
  <si>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</si>
  <si>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</si>
  <si>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</si>
  <si>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</si>
  <si>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</si>
  <si>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</si>
  <si>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</si>
  <si>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</si>
  <si>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</si>
  <si>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</si>
  <si>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</si>
  <si>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</si>
  <si>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</si>
  <si>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</si>
  <si>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</si>
  <si>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</si>
  <si>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</si>
  <si>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</si>
  <si>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</si>
  <si>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</si>
  <si>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</si>
  <si>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</si>
  <si>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</si>
  <si>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</si>
  <si>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</si>
  <si>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</si>
  <si>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</si>
  <si>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</si>
  <si>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</si>
  <si>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</si>
  <si>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</si>
  <si>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</si>
  <si>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</si>
  <si>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</si>
  <si>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</si>
  <si>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</si>
  <si>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</si>
  <si>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</si>
  <si>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</si>
  <si>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</si>
  <si>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</si>
  <si>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</si>
  <si>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</si>
  <si>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</si>
  <si>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</si>
  <si>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</si>
  <si>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</si>
  <si>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</si>
  <si>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</si>
  <si>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</si>
  <si>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</si>
  <si>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</si>
  <si>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</si>
  <si>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</si>
  <si>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</si>
  <si>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</si>
  <si>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</si>
  <si>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</si>
  <si>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</si>
  <si>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</si>
  <si>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</si>
  <si>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</si>
  <si>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</si>
  <si>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</si>
  <si>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</si>
  <si>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</si>
  <si>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</si>
  <si>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</si>
  <si>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</si>
  <si>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</si>
  <si>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</si>
  <si>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</si>
  <si>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</si>
  <si>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</si>
  <si>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</si>
  <si>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</si>
  <si>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</si>
  <si>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</si>
  <si>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</si>
  <si>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</si>
  <si>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</si>
  <si>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</si>
  <si>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</si>
  <si>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</si>
  <si>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</si>
  <si>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</si>
  <si>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</si>
  <si>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</si>
  <si>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</si>
  <si>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</si>
  <si>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</si>
  <si>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</si>
  <si>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</si>
  <si>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</si>
  <si>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</si>
  <si>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</si>
  <si>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</si>
  <si>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</si>
  <si>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</si>
  <si>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</si>
  <si>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</si>
  <si>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</si>
  <si>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</si>
  <si>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</si>
  <si>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</si>
  <si>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</si>
  <si>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</si>
  <si>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</si>
  <si>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</si>
  <si>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</si>
  <si>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</si>
  <si>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</si>
  <si>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</si>
  <si>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</si>
  <si>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</si>
  <si>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</si>
  <si>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</si>
  <si>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</si>
  <si>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</si>
  <si>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</si>
  <si>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</si>
  <si>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</si>
  <si>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</si>
  <si>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</si>
  <si>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</si>
  <si>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</si>
  <si>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</si>
  <si>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</si>
  <si>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</si>
  <si>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</si>
  <si>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</si>
  <si>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</si>
  <si>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</si>
  <si>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</si>
  <si>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</si>
  <si>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</si>
  <si>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</si>
  <si>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</si>
  <si>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</si>
  <si>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</si>
  <si>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</si>
  <si>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</si>
  <si>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</si>
  <si>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</si>
  <si>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</si>
  <si>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</si>
  <si>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</si>
  <si>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</si>
  <si>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</si>
  <si>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</si>
  <si>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</si>
  <si>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</si>
  <si>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</si>
  <si>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</si>
  <si>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</si>
  <si>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</si>
  <si>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</si>
  <si>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</si>
  <si>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</si>
  <si>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</si>
  <si>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</si>
  <si>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</si>
  <si>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</si>
  <si>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</si>
  <si>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</si>
  <si>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</si>
  <si>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</si>
  <si>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</si>
  <si>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</si>
  <si>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</si>
  <si>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</si>
  <si>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</si>
  <si>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</si>
  <si>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</si>
  <si>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</si>
  <si>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</si>
  <si>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</si>
  <si>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</si>
  <si>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</si>
  <si>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</si>
  <si>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</si>
  <si>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</si>
  <si>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</si>
  <si>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</si>
  <si>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</si>
  <si>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</si>
  <si>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</si>
  <si>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</si>
  <si>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</si>
  <si>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</si>
  <si>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</si>
  <si>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</si>
  <si>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</si>
  <si>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</si>
  <si>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</si>
  <si>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</si>
  <si>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</si>
  <si>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</si>
  <si>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</si>
  <si>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</si>
  <si>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</si>
  <si>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</si>
  <si>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</si>
  <si>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</si>
  <si>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</si>
  <si>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</si>
  <si>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</si>
  <si>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</si>
  <si>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</si>
  <si>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</si>
  <si>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</si>
  <si>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</si>
  <si>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</si>
  <si>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</si>
  <si>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</si>
  <si>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</si>
  <si>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</si>
  <si>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</si>
  <si>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</si>
  <si>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</si>
  <si>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</si>
  <si>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</si>
  <si>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</si>
  <si>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</si>
  <si>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</si>
  <si>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</si>
  <si>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</si>
  <si>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</si>
  <si>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</si>
  <si>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</si>
  <si>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</si>
  <si>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</si>
  <si>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</si>
  <si>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</si>
  <si>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</si>
  <si>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</si>
  <si>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</si>
  <si>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</si>
  <si>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</si>
  <si>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</si>
  <si>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</si>
  <si>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</si>
  <si>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</si>
  <si>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</si>
  <si>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</si>
  <si>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</si>
  <si>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</si>
  <si>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</si>
  <si>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</si>
  <si>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</si>
  <si>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</si>
  <si>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</si>
  <si>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</si>
  <si>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</si>
  <si>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</si>
  <si>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</si>
  <si>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</si>
  <si>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</si>
  <si>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</si>
  <si>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</si>
  <si>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</si>
  <si>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</si>
  <si>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</si>
  <si>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</si>
  <si>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</si>
  <si>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</si>
  <si>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</si>
  <si>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</si>
  <si>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</si>
  <si>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</si>
  <si>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</si>
  <si>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</si>
  <si>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</si>
  <si>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</si>
  <si>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</si>
  <si>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</si>
  <si>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</si>
  <si>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</si>
  <si>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</si>
  <si>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</si>
  <si>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</si>
  <si>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</si>
  <si>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</si>
  <si>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</si>
  <si>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</si>
  <si>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</si>
  <si>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</si>
  <si>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</si>
  <si>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</si>
  <si>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</si>
  <si>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</si>
  <si>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</si>
  <si>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</si>
  <si>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</si>
  <si>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</si>
  <si>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</si>
  <si>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</si>
  <si>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</si>
  <si>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</si>
  <si>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</si>
  <si>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</si>
  <si>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</si>
  <si>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</si>
  <si>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</si>
  <si>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</si>
  <si>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</si>
  <si>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</si>
  <si>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</si>
  <si>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</si>
  <si>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</si>
  <si>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</si>
  <si>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</si>
  <si>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</si>
  <si>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</si>
  <si>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</si>
  <si>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</si>
  <si>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</si>
  <si>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</si>
  <si>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</si>
  <si>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</si>
  <si>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</si>
  <si>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</si>
  <si>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</si>
  <si>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</si>
  <si>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</si>
  <si>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</si>
  <si>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</si>
  <si>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</si>
  <si>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</si>
  <si>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</si>
  <si>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</si>
  <si>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</si>
  <si>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</si>
  <si>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</si>
  <si>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</si>
  <si>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</si>
  <si>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</si>
  <si>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</si>
  <si>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</si>
  <si>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</si>
  <si>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</si>
  <si>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</si>
  <si>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</si>
  <si>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</si>
  <si>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</si>
  <si>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</si>
  <si>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</si>
  <si>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</si>
  <si>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</si>
  <si>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</si>
  <si>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</si>
  <si>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</si>
  <si>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</si>
  <si>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</si>
  <si>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</si>
  <si>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</si>
  <si>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</si>
  <si>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</si>
  <si>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</si>
  <si>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</si>
  <si>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</si>
  <si>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</si>
  <si>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</si>
  <si>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</si>
  <si>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</si>
  <si>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</si>
  <si>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</si>
  <si>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</si>
  <si>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</si>
  <si>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</si>
  <si>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</si>
  <si>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</si>
  <si>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</si>
  <si>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</si>
  <si>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</si>
  <si>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</si>
  <si>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</si>
  <si>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</si>
  <si>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</si>
  <si>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</si>
  <si>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</si>
  <si>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</si>
  <si>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</si>
  <si>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</si>
  <si>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</si>
  <si>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</si>
  <si>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</si>
  <si>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</si>
  <si>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</si>
  <si>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</si>
  <si>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</si>
  <si>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</si>
  <si>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</si>
  <si>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</si>
  <si>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</si>
  <si>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</si>
  <si>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</si>
  <si>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</si>
  <si>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</si>
  <si>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</si>
  <si>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</si>
  <si>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</si>
  <si>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</si>
  <si>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</si>
  <si>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</si>
  <si>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</si>
  <si>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</si>
  <si>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</si>
  <si>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</si>
  <si>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</si>
  <si>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</si>
  <si>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</si>
  <si>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</si>
  <si>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</si>
  <si>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</si>
  <si>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</si>
  <si>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</si>
  <si>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</si>
  <si>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</si>
  <si>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</si>
  <si>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</si>
  <si>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</si>
  <si>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</si>
  <si>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</si>
  <si>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</si>
  <si>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</si>
  <si>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</si>
  <si>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</si>
  <si>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</si>
  <si>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</si>
  <si>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</si>
  <si>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</si>
  <si>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</si>
  <si>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</si>
  <si>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</si>
  <si>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</si>
  <si>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</si>
  <si>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</si>
  <si>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</si>
  <si>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</si>
  <si>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</si>
  <si>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</si>
  <si>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</si>
  <si>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</si>
  <si>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</si>
  <si>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</si>
  <si>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</si>
  <si>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</si>
  <si>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</si>
  <si>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</si>
  <si>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</si>
  <si>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</si>
  <si>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</si>
  <si>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</si>
  <si>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</si>
  <si>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</si>
  <si>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</si>
  <si>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</si>
  <si>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</si>
  <si>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</si>
  <si>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</si>
  <si>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</si>
  <si>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</si>
  <si>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</si>
  <si>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</si>
  <si>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</si>
  <si>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</si>
  <si>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</si>
  <si>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</si>
  <si>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</si>
  <si>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</si>
  <si>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</si>
  <si>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</si>
  <si>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</si>
  <si>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</si>
  <si>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</si>
  <si>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</si>
  <si>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</si>
  <si>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</si>
  <si>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</si>
  <si>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</si>
  <si>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</si>
  <si>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</si>
  <si>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</si>
  <si>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</si>
  <si>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</si>
  <si>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</si>
  <si>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</si>
  <si>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</si>
  <si>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</si>
  <si>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</si>
  <si>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</si>
  <si>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</si>
  <si>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</si>
  <si>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</si>
  <si>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</si>
  <si>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</si>
  <si>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</si>
  <si>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</si>
  <si>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</si>
  <si>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</si>
  <si>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</si>
  <si>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</si>
  <si>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</si>
  <si>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</si>
  <si>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</si>
  <si>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</si>
  <si>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</si>
  <si>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</si>
  <si>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</si>
  <si>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</si>
  <si>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</si>
  <si>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</si>
  <si>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</si>
  <si>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</si>
  <si>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</si>
  <si>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</si>
  <si>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</si>
  <si>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</si>
  <si>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</si>
  <si>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</si>
  <si>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</si>
  <si>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</si>
  <si>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</si>
  <si>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</si>
  <si>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</si>
  <si>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</si>
  <si>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</si>
  <si>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</si>
  <si>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</si>
  <si>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</si>
  <si>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</si>
  <si>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</si>
  <si>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</si>
  <si>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</si>
  <si>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</si>
  <si>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</si>
  <si>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</si>
  <si>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</si>
  <si>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</si>
  <si>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</si>
  <si>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</si>
  <si>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</si>
  <si>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</si>
  <si>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</si>
  <si>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</si>
  <si>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</si>
  <si>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</si>
  <si>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</si>
  <si>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</si>
  <si>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</si>
  <si>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</si>
  <si>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</si>
  <si>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</si>
  <si>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</si>
  <si>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</si>
  <si>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</si>
  <si>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</si>
  <si>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</si>
  <si>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</si>
  <si>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</si>
  <si>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</si>
  <si>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</si>
  <si>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</si>
  <si>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</si>
  <si>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</si>
  <si>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</si>
  <si>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</si>
  <si>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</si>
  <si>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</si>
  <si>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</si>
  <si>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</si>
  <si>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</si>
  <si>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</si>
  <si>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</si>
  <si>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</si>
  <si>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</si>
  <si>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</si>
  <si>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</si>
  <si>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</si>
  <si>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</si>
  <si>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</si>
  <si>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</si>
  <si>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</si>
  <si>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</si>
  <si>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</si>
  <si>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</si>
  <si>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</si>
  <si>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</si>
  <si>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</si>
  <si>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</si>
  <si>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</si>
  <si>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</si>
  <si>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</si>
  <si>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</si>
  <si>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</si>
  <si>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</si>
  <si>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</si>
  <si>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</si>
  <si>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</si>
  <si>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</si>
  <si>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</si>
  <si>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</si>
  <si>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</si>
  <si>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</si>
  <si>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</si>
  <si>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</si>
  <si>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</si>
  <si>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</si>
  <si>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</si>
  <si>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</si>
  <si>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</si>
  <si>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</si>
  <si>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</si>
  <si>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</si>
  <si>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</si>
  <si>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</si>
  <si>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</si>
  <si>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</si>
  <si>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</si>
  <si>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</si>
  <si>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</si>
  <si>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</si>
  <si>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</si>
  <si>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</si>
  <si>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</si>
  <si>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</si>
  <si>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</si>
  <si>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</si>
  <si>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</si>
  <si>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</si>
  <si>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</si>
  <si>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</si>
  <si>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</si>
  <si>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</si>
  <si>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</si>
  <si>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</si>
  <si>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</si>
  <si>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</si>
  <si>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</si>
  <si>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</si>
  <si>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</si>
  <si>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</si>
  <si>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</si>
  <si>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</si>
  <si>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</si>
  <si>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</si>
  <si>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</si>
  <si>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</si>
  <si>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</si>
  <si>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</si>
  <si>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</si>
  <si>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</si>
  <si>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</si>
  <si>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</si>
  <si>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</si>
  <si>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</si>
  <si>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</si>
  <si>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</si>
  <si>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</si>
  <si>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</si>
  <si>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</si>
  <si>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</si>
  <si>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</si>
  <si>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</si>
  <si>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</si>
  <si>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</si>
  <si>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</si>
  <si>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</si>
  <si>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</si>
  <si>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</si>
  <si>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</si>
  <si>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</si>
  <si>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</si>
  <si>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</si>
  <si>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</si>
  <si>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</si>
  <si>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</si>
  <si>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</si>
  <si>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</si>
  <si>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</si>
  <si>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</si>
  <si>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</si>
  <si>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</si>
  <si>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</si>
  <si>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</si>
  <si>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</si>
  <si>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</si>
  <si>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</si>
  <si>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</si>
  <si>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</si>
  <si>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</si>
  <si>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</si>
  <si>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</si>
  <si>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</si>
  <si>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</si>
  <si>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</si>
  <si>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</si>
  <si>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</si>
  <si>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</si>
  <si>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</si>
  <si>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</si>
  <si>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</si>
  <si>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</si>
  <si>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</si>
  <si>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</si>
  <si>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</si>
  <si>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</si>
  <si>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</si>
  <si>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</si>
  <si>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</si>
  <si>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</si>
  <si>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</si>
  <si>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</si>
  <si>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</si>
  <si>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</si>
  <si>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</si>
  <si>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</si>
  <si>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</si>
  <si>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</si>
  <si>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</si>
  <si>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</si>
  <si>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</si>
  <si>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</si>
  <si>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</si>
  <si>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</si>
  <si>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</si>
  <si>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</si>
  <si>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</si>
  <si>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</si>
  <si>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</si>
  <si>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</si>
  <si>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</si>
  <si>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</si>
  <si>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</si>
  <si>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</si>
  <si>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</si>
  <si>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</si>
  <si>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</si>
  <si>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</si>
  <si>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</si>
  <si>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</si>
  <si>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</si>
  <si>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</si>
  <si>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</si>
  <si>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</si>
  <si>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</si>
  <si>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</si>
  <si>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</si>
  <si>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</si>
  <si>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</si>
  <si>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</si>
  <si>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</si>
  <si>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</si>
  <si>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</si>
  <si>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</si>
  <si>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</si>
  <si>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</si>
  <si>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</si>
  <si>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</si>
  <si>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</si>
  <si>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</si>
  <si>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</si>
  <si>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</si>
  <si>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</si>
  <si>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</si>
  <si>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</si>
  <si>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</si>
  <si>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</si>
  <si>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</si>
  <si>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</si>
  <si>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</si>
  <si>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</si>
  <si>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</si>
  <si>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</si>
  <si>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</si>
  <si>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</si>
  <si>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</si>
  <si>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</si>
  <si>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</si>
  <si>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</si>
  <si>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</si>
  <si>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</si>
  <si>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</si>
  <si>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</si>
  <si>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</si>
  <si>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</si>
  <si>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</si>
  <si>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</si>
  <si>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</si>
  <si>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</si>
  <si>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</si>
  <si>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</si>
  <si>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</si>
  <si>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</si>
  <si>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</si>
  <si>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</si>
  <si>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</si>
  <si>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</si>
  <si>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</si>
  <si>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</si>
  <si>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</si>
  <si>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</si>
  <si>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</si>
  <si>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</si>
  <si>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</si>
  <si>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</si>
  <si>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</si>
  <si>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</si>
  <si>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</si>
  <si>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</si>
  <si>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</si>
  <si>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</si>
  <si>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</si>
  <si>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</si>
  <si>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</si>
  <si>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</si>
  <si>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</si>
  <si>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</si>
  <si>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</si>
  <si>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</si>
  <si>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</si>
  <si>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</si>
  <si>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</si>
  <si>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</si>
  <si>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</si>
  <si>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</si>
  <si>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</si>
  <si>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</si>
  <si>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</si>
  <si>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</si>
  <si>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</si>
  <si>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</si>
  <si>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</si>
  <si>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</si>
  <si>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</si>
  <si>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</si>
  <si>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</si>
  <si>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</si>
  <si>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</si>
  <si>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</si>
  <si>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</si>
  <si>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</si>
  <si>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</si>
  <si>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</si>
  <si>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</si>
  <si>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</si>
  <si>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</si>
  <si>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</si>
  <si>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</si>
  <si>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</si>
  <si>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</si>
  <si>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</si>
  <si>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</si>
  <si>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</si>
  <si>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</si>
  <si>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</si>
  <si>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</si>
  <si>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</si>
  <si>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</si>
  <si>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</si>
  <si>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</si>
  <si>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</si>
  <si>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</si>
  <si>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</si>
  <si>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</si>
  <si>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</si>
  <si>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</si>
  <si>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</si>
  <si>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</si>
  <si>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</si>
  <si>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</si>
  <si>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</si>
  <si>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</si>
  <si>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</si>
  <si>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</si>
  <si>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</si>
  <si>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</si>
  <si>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</si>
  <si>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</si>
  <si>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</si>
  <si>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</si>
  <si>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</si>
  <si>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</si>
  <si>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</si>
  <si>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</si>
  <si>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</si>
  <si>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</si>
  <si>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</si>
  <si>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</si>
  <si>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</si>
  <si>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</si>
  <si>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</si>
  <si>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</si>
  <si>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</si>
  <si>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</si>
  <si>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</si>
  <si>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</si>
  <si>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</si>
  <si>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</si>
  <si>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</si>
  <si>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</si>
  <si>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</si>
  <si>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</si>
  <si>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</si>
  <si>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</si>
  <si>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</si>
  <si>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</si>
  <si>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</si>
  <si>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</si>
  <si>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</si>
  <si>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</si>
  <si>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</si>
  <si>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</si>
  <si>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</si>
  <si>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</si>
  <si>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</si>
  <si>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</si>
  <si>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</si>
  <si>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</si>
  <si>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</si>
  <si>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</si>
  <si>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</si>
  <si>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</si>
  <si>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</si>
  <si>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</si>
  <si>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</si>
  <si>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</si>
  <si>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</si>
  <si>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</si>
  <si>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</si>
  <si>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</si>
  <si>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</si>
  <si>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</si>
  <si>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</si>
  <si>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</si>
  <si>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</si>
  <si>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</si>
  <si>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</si>
  <si>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</si>
  <si>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</si>
  <si>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</si>
  <si>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</si>
  <si>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</si>
  <si>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</si>
  <si>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</si>
  <si>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</si>
  <si>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</si>
  <si>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</si>
  <si>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</si>
  <si>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</si>
  <si>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</si>
  <si>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</si>
  <si>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</si>
  <si>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</si>
  <si>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</si>
  <si>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</si>
  <si>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</si>
  <si>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</si>
  <si>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</si>
  <si>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</si>
  <si>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</si>
  <si>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</si>
  <si>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</si>
  <si>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</si>
  <si>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</si>
  <si>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</si>
  <si>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</si>
  <si>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</si>
  <si>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</si>
  <si>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</si>
  <si>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</si>
  <si>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</si>
  <si>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</si>
  <si>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</si>
  <si>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</si>
  <si>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</si>
  <si>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</si>
  <si>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</si>
  <si>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</si>
  <si>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</si>
  <si>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</si>
  <si>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</si>
  <si>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</si>
  <si>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</si>
  <si>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</si>
  <si>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</si>
  <si>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</si>
  <si>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</si>
  <si>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</si>
  <si>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</si>
  <si>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</si>
  <si>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</si>
  <si>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</si>
  <si>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</si>
  <si>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</si>
  <si>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</si>
  <si>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</si>
  <si>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</si>
  <si>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</si>
  <si>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</si>
  <si>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</si>
  <si>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</si>
  <si>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</si>
  <si>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</si>
  <si>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</si>
  <si>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</si>
  <si>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</si>
  <si>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</si>
  <si>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</si>
  <si>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</si>
  <si>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</si>
  <si>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</si>
  <si>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</si>
  <si>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</si>
  <si>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</si>
  <si>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</si>
  <si>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</si>
  <si>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</si>
  <si>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</si>
  <si>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</si>
  <si>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</si>
  <si>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</si>
  <si>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</si>
  <si>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</si>
  <si>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</si>
  <si>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</si>
  <si>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</si>
  <si>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</si>
  <si>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</si>
  <si>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</si>
  <si>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</si>
  <si>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</si>
  <si>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</si>
  <si>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</si>
  <si>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</si>
  <si>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</si>
  <si>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</si>
  <si>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</si>
  <si>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</si>
  <si>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</si>
  <si>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</si>
  <si>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</si>
  <si>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</si>
  <si>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</si>
  <si>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</si>
  <si>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</si>
  <si>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</si>
  <si>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</si>
  <si>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</si>
  <si>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</si>
  <si>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</si>
  <si>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</si>
  <si>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</si>
  <si>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</si>
  <si>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</si>
  <si>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</si>
  <si>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</si>
  <si>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</si>
  <si>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</si>
  <si>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</si>
  <si>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</si>
  <si>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</si>
  <si>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</si>
  <si>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</si>
  <si>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</si>
  <si>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</si>
  <si>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</si>
  <si>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</si>
  <si>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</si>
  <si>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</si>
  <si>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</si>
  <si>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</si>
  <si>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</si>
  <si>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</si>
  <si>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</si>
  <si>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</si>
  <si>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</si>
  <si>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</si>
  <si>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</si>
  <si>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</si>
  <si>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</si>
  <si>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</si>
  <si>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</si>
  <si>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</si>
  <si>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</si>
  <si>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</si>
  <si>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</si>
  <si>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</si>
  <si>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</si>
  <si>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</si>
  <si>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</si>
  <si>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</si>
  <si>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</si>
  <si>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</si>
  <si>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</si>
  <si>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</si>
  <si>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</si>
  <si>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</si>
  <si>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</si>
  <si>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</si>
  <si>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</si>
  <si>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</si>
  <si>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</si>
  <si>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</si>
  <si>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</si>
  <si>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</si>
  <si>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</si>
  <si>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</si>
  <si>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</si>
  <si>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</si>
  <si>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</si>
  <si>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</si>
  <si>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</si>
  <si>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</si>
  <si>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</si>
  <si>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</si>
  <si>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</si>
  <si>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</si>
  <si>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</si>
  <si>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</si>
  <si>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</si>
  <si>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</si>
  <si>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</si>
  <si>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</si>
  <si>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</si>
  <si>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</si>
  <si>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</si>
  <si>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</si>
  <si>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</si>
  <si>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</si>
  <si>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</si>
  <si>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</si>
  <si>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</si>
  <si>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</si>
  <si>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</si>
  <si>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</si>
  <si>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</si>
  <si>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</si>
  <si>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</si>
  <si>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</si>
  <si>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</si>
  <si>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</si>
  <si>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</si>
  <si>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</si>
  <si>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</si>
  <si>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</si>
  <si>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</si>
  <si>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</si>
  <si>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</si>
  <si>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</si>
  <si>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</si>
  <si>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</si>
  <si>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</si>
  <si>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</si>
  <si>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</si>
  <si>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</si>
  <si>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</si>
  <si>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</si>
  <si>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</si>
  <si>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</si>
  <si>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</si>
  <si>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</si>
  <si>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</si>
  <si>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</si>
  <si>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</si>
  <si>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</si>
  <si>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</si>
  <si>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</si>
  <si>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</si>
  <si>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</si>
  <si>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</si>
  <si>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</si>
  <si>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</si>
  <si>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</si>
  <si>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</si>
  <si>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</si>
  <si>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</si>
  <si>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</si>
  <si>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</si>
  <si>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</si>
  <si>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</si>
  <si>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</si>
  <si>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</si>
  <si>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</si>
  <si>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</si>
  <si>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</si>
  <si>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</si>
  <si>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</si>
  <si>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</si>
  <si>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</si>
  <si>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</si>
  <si>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</si>
  <si>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</si>
  <si>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</si>
  <si>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</si>
  <si>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</si>
  <si>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</si>
  <si>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</si>
  <si>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</si>
  <si>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</si>
  <si>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</si>
  <si>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</si>
  <si>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</si>
  <si>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</si>
  <si>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</si>
  <si>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</si>
  <si>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</si>
  <si>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</si>
  <si>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</si>
  <si>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</si>
  <si>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</si>
  <si>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</si>
  <si>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</si>
  <si>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</si>
  <si>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</si>
  <si>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</si>
  <si>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</si>
  <si>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</si>
  <si>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</si>
  <si>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</si>
  <si>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</si>
  <si>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</si>
  <si>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</si>
  <si>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</si>
  <si>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</si>
  <si>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</si>
  <si>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</si>
  <si>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</si>
  <si>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</si>
  <si>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</si>
  <si>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</si>
  <si>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</si>
  <si>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</si>
  <si>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</si>
  <si>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</si>
  <si>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</si>
  <si>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</si>
  <si>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</si>
  <si>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</si>
  <si>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</si>
  <si>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</si>
  <si>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</si>
  <si>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</si>
  <si>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</si>
  <si>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</si>
  <si>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</si>
  <si>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</si>
  <si>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</si>
  <si>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</si>
  <si>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</si>
  <si>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</si>
  <si>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</si>
  <si>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</si>
  <si>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</si>
  <si>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</si>
  <si>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</si>
  <si>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</si>
  <si>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</si>
  <si>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</si>
  <si>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</si>
  <si>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</si>
  <si>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</si>
  <si>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</si>
  <si>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</si>
  <si>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</si>
  <si>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</si>
  <si>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</si>
  <si>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</si>
  <si>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</si>
  <si>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</si>
  <si>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</si>
  <si>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</si>
  <si>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</si>
  <si>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</si>
  <si>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</si>
  <si>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</si>
  <si>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</si>
  <si>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</si>
  <si>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</si>
  <si>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</si>
  <si>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</si>
  <si>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</si>
  <si>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</si>
  <si>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</si>
  <si>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</si>
  <si>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</si>
  <si>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</si>
  <si>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</si>
  <si>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</si>
  <si>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</si>
  <si>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</si>
  <si>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</si>
  <si>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</si>
  <si>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</si>
  <si>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</si>
  <si>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</si>
  <si>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</si>
  <si>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</si>
  <si>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</si>
  <si>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</si>
  <si>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</si>
  <si>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</si>
  <si>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</si>
  <si>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</si>
  <si>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</si>
  <si>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</si>
  <si>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</si>
  <si>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</si>
  <si>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</si>
  <si>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</si>
  <si>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</si>
  <si>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</si>
  <si>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</si>
  <si>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</si>
  <si>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</si>
  <si>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</si>
  <si>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</si>
  <si>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</si>
  <si>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</si>
  <si>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</si>
  <si>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</si>
  <si>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</si>
  <si>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</si>
  <si>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</si>
  <si>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</si>
  <si>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</si>
  <si>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</si>
  <si>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</si>
  <si>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</si>
  <si>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</si>
  <si>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</si>
  <si>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</si>
  <si>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</si>
  <si>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</si>
  <si>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</si>
  <si>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</si>
  <si>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</si>
  <si>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</si>
  <si>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</si>
  <si>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</si>
  <si>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</si>
  <si>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</si>
  <si>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</si>
  <si>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</si>
  <si>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</si>
  <si>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</si>
  <si>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</si>
  <si>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</si>
  <si>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</si>
  <si>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</si>
  <si>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</si>
  <si>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</si>
  <si>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</si>
  <si>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</si>
  <si>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</si>
  <si>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</si>
  <si>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</si>
  <si>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</si>
  <si>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</si>
  <si>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</si>
  <si>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</si>
  <si>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</si>
  <si>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</si>
  <si>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</si>
  <si>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</si>
  <si>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</si>
  <si>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</si>
  <si>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</si>
  <si>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</si>
  <si>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</si>
  <si>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</si>
  <si>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</si>
  <si>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</si>
  <si>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</si>
  <si>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</si>
  <si>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</si>
  <si>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</si>
  <si>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</si>
  <si>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</si>
  <si>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</si>
  <si>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</si>
  <si>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</si>
  <si>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</si>
  <si>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</si>
  <si>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</si>
  <si>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</si>
  <si>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</si>
  <si>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</si>
  <si>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</si>
  <si>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</si>
  <si>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</si>
  <si>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</si>
  <si>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</si>
  <si>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</si>
  <si>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</si>
  <si>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</si>
  <si>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</si>
  <si>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</si>
  <si>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</si>
  <si>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</si>
  <si>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</si>
  <si>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</si>
  <si>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</si>
  <si>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</si>
  <si>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</si>
  <si>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</si>
  <si>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</si>
  <si>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</si>
  <si>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</si>
  <si>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</si>
  <si>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</si>
  <si>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</si>
  <si>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</si>
  <si>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</si>
  <si>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</si>
  <si>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</si>
  <si>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</si>
  <si>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</si>
  <si>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</si>
  <si>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</si>
  <si>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</si>
  <si>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</si>
  <si>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</si>
  <si>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</si>
  <si>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</si>
  <si>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</si>
  <si>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</si>
  <si>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</si>
  <si>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</si>
  <si>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</si>
  <si>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</si>
  <si>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</si>
  <si>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</si>
  <si>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</si>
  <si>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</si>
  <si>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</si>
  <si>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</si>
  <si>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</si>
  <si>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</si>
  <si>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</si>
  <si>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</si>
  <si>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</si>
  <si>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</si>
  <si>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</si>
  <si>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</si>
  <si>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</si>
  <si>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</si>
  <si>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</si>
  <si>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</si>
  <si>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</si>
  <si>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</si>
  <si>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</si>
  <si>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</si>
  <si>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</si>
  <si>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</si>
  <si>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</si>
  <si>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</si>
  <si>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</si>
  <si>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</si>
  <si>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</si>
  <si>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</si>
  <si>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</si>
  <si>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</si>
  <si>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</si>
  <si>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</si>
  <si>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</si>
  <si>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</si>
  <si>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</si>
  <si>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</si>
  <si>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</si>
  <si>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</si>
  <si>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</si>
  <si>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</si>
  <si>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</si>
  <si>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</si>
  <si>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</si>
  <si>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</si>
  <si>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</si>
  <si>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</si>
  <si>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</si>
  <si>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</si>
  <si>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</si>
  <si>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</si>
  <si>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</si>
  <si>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</si>
  <si>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</si>
  <si>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</si>
  <si>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</si>
  <si>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</si>
  <si>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</si>
  <si>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</si>
  <si>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</si>
  <si>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</si>
  <si>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</si>
  <si>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</si>
  <si>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</si>
  <si>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</si>
  <si>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</si>
  <si>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</si>
  <si>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</si>
  <si>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</si>
  <si>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</si>
  <si>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</si>
  <si>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</si>
  <si>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</si>
  <si>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</si>
  <si>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</si>
  <si>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</si>
  <si>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</si>
  <si>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</si>
  <si>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</si>
  <si>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</si>
  <si>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</si>
  <si>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</si>
  <si>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</si>
  <si>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</si>
  <si>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</si>
  <si>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</si>
  <si>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</si>
  <si>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</si>
  <si>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</si>
  <si>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</si>
  <si>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</si>
  <si>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</si>
  <si>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</si>
  <si>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</si>
  <si>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</si>
  <si>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</si>
  <si>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</si>
  <si>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</si>
  <si>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</si>
  <si>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</si>
  <si>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</si>
  <si>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</si>
  <si>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</si>
  <si>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</si>
  <si>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</si>
  <si>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</si>
  <si>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</si>
  <si>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</si>
  <si>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</si>
  <si>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</si>
  <si>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</si>
  <si>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</si>
  <si>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</si>
  <si>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</si>
  <si>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</si>
  <si>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</si>
  <si>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</si>
  <si>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</si>
  <si>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</si>
  <si>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</si>
  <si>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</si>
  <si>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</si>
  <si>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</si>
  <si>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</si>
  <si>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</si>
  <si>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</si>
  <si>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</si>
  <si>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</si>
  <si>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</si>
  <si>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</si>
  <si>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</si>
  <si>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</si>
  <si>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</si>
  <si>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</si>
  <si>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</si>
  <si>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</si>
  <si>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</si>
  <si>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</si>
  <si>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</si>
  <si>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</si>
  <si>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</si>
  <si>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</si>
  <si>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</si>
  <si>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</si>
  <si>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</si>
  <si>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</si>
  <si>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</si>
  <si>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</si>
  <si>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</si>
  <si>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</si>
  <si>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</si>
  <si>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</si>
  <si>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</si>
  <si>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</si>
  <si>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</si>
  <si>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</si>
  <si>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</si>
  <si>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</si>
  <si>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</si>
  <si>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</si>
  <si>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</si>
  <si>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</si>
  <si>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</si>
  <si>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</si>
  <si>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</si>
  <si>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</si>
  <si>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</si>
  <si>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</si>
  <si>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</si>
  <si>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</si>
  <si>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</si>
  <si>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</si>
  <si>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</si>
  <si>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</si>
  <si>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</si>
  <si>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</si>
  <si>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</si>
  <si>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</si>
  <si>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</si>
  <si>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</si>
  <si>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</si>
  <si>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</si>
  <si>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</si>
  <si>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</si>
  <si>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</si>
  <si>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</si>
  <si>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</si>
  <si>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</si>
  <si>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</si>
  <si>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</si>
  <si>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</si>
  <si>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</si>
  <si>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</si>
  <si>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</si>
  <si>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</si>
  <si>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</si>
  <si>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</si>
  <si>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</si>
  <si>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</si>
  <si>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</si>
  <si>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</si>
  <si>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</si>
  <si>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</si>
  <si>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</si>
  <si>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</si>
  <si>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</si>
  <si>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</si>
  <si>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</si>
  <si>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</si>
  <si>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</si>
  <si>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</si>
  <si>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</si>
  <si>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</si>
  <si>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</si>
  <si>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</si>
  <si>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</si>
  <si>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</si>
  <si>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</si>
  <si>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</si>
  <si>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</si>
  <si>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</si>
  <si>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</si>
  <si>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</si>
  <si>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</si>
  <si>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</si>
  <si>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</si>
  <si>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</si>
  <si>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</si>
  <si>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</si>
  <si>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</si>
  <si>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</si>
  <si>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</si>
  <si>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</si>
  <si>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</si>
  <si>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</si>
  <si>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</si>
  <si>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</si>
  <si>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</si>
  <si>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</si>
  <si>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</si>
  <si>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</si>
  <si>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</si>
  <si>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</si>
  <si>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</si>
  <si>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</si>
  <si>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</si>
  <si>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</si>
  <si>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</si>
  <si>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</si>
  <si>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</si>
  <si>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</si>
  <si>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</si>
  <si>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</si>
  <si>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</si>
  <si>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</si>
  <si>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</si>
  <si>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</si>
  <si>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</si>
  <si>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</si>
  <si>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</si>
  <si>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</si>
  <si>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</si>
  <si>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</si>
  <si>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</si>
  <si>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</si>
  <si>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</si>
  <si>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</si>
  <si>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</si>
  <si>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</si>
  <si>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</si>
  <si>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</si>
  <si>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</si>
  <si>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</si>
  <si>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</si>
  <si>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</si>
  <si>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</si>
  <si>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</si>
  <si>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</si>
  <si>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</si>
  <si>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</si>
  <si>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</si>
  <si>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</si>
  <si>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</si>
  <si>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</si>
  <si>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</si>
  <si>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</si>
  <si>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</si>
  <si>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</si>
  <si>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</si>
  <si>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</si>
  <si>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</si>
  <si>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</si>
  <si>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</si>
  <si>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</si>
  <si>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</si>
  <si>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</si>
  <si>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</si>
  <si>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</si>
  <si>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</si>
  <si>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</si>
  <si>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</si>
  <si>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</si>
  <si>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</si>
  <si>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</si>
  <si>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</si>
  <si>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</si>
  <si>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</si>
  <si>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</si>
  <si>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</si>
  <si>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</si>
  <si>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</si>
  <si>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</si>
  <si>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</si>
  <si>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</si>
  <si>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</si>
  <si>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</si>
  <si>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</si>
  <si>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</si>
  <si>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</si>
  <si>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</si>
  <si>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</si>
  <si>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</si>
  <si>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</si>
  <si>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</si>
  <si>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</si>
  <si>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</si>
  <si>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</si>
  <si>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</si>
  <si>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</si>
  <si>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</si>
  <si>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</si>
  <si>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</si>
  <si>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</si>
  <si>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</si>
  <si>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</si>
  <si>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</si>
  <si>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</si>
  <si>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</si>
  <si>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</si>
  <si>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</si>
  <si>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</si>
  <si>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</si>
  <si>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</si>
  <si>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</si>
  <si>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</si>
  <si>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</si>
  <si>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</si>
  <si>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</si>
  <si>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</si>
  <si>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</si>
  <si>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</si>
  <si>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</si>
  <si>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</si>
  <si>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</si>
  <si>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</si>
  <si>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</si>
  <si>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</si>
  <si>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</si>
  <si>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</si>
  <si>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</si>
  <si>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</si>
  <si>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</si>
  <si>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</si>
  <si>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</si>
  <si>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</si>
  <si>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</si>
  <si>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</si>
  <si>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</si>
  <si>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</si>
  <si>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</si>
  <si>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</si>
  <si>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</si>
  <si>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</si>
  <si>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</si>
  <si>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</si>
  <si>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</si>
  <si>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</si>
  <si>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</si>
  <si>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</si>
  <si>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</si>
  <si>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</si>
  <si>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</si>
  <si>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</si>
  <si>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</si>
  <si>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</si>
  <si>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</si>
  <si>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</si>
  <si>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</si>
  <si>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</si>
  <si>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</si>
  <si>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</si>
  <si>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</si>
  <si>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</si>
  <si>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</si>
  <si>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</si>
  <si>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</si>
  <si>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</si>
  <si>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</si>
  <si>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</si>
  <si>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</si>
  <si>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</si>
  <si>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</si>
  <si>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</si>
  <si>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</si>
  <si>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</si>
  <si>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</si>
  <si>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</si>
  <si>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</si>
  <si>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</si>
  <si>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</si>
  <si>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</si>
  <si>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</si>
  <si>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</si>
  <si>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</si>
  <si>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</si>
  <si>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</si>
  <si>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</si>
  <si>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</si>
  <si>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</si>
  <si>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</si>
  <si>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</si>
  <si>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</si>
  <si>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</si>
  <si>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</si>
  <si>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</si>
  <si>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</si>
  <si>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</si>
  <si>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</si>
  <si>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</si>
  <si>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</si>
  <si>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</si>
  <si>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</si>
  <si>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</si>
  <si>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</si>
  <si>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</si>
  <si>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</si>
  <si>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</si>
  <si>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</si>
  <si>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</si>
  <si>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</si>
  <si>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</si>
  <si>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</si>
  <si>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</si>
  <si>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</si>
  <si>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</si>
  <si>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</si>
  <si>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</si>
  <si>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</si>
  <si>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</si>
  <si>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</si>
  <si>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</si>
  <si>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</si>
  <si>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</si>
  <si>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</si>
  <si>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</si>
  <si>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</si>
  <si>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</si>
  <si>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</si>
  <si>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</si>
  <si>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</si>
  <si>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</si>
  <si>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</si>
  <si>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</si>
  <si>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</si>
  <si>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</si>
  <si>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</si>
  <si>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</si>
  <si>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</si>
  <si>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</si>
  <si>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</si>
  <si>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</si>
  <si>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</si>
  <si>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</si>
  <si>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</si>
  <si>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</si>
  <si>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</si>
  <si>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</si>
  <si>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</si>
  <si>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</si>
  <si>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</si>
  <si>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</si>
  <si>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</si>
  <si>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</si>
  <si>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</si>
  <si>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</si>
  <si>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</si>
  <si>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</si>
  <si>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</si>
  <si>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</si>
  <si>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</si>
  <si>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</si>
  <si>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</si>
  <si>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</si>
  <si>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</si>
  <si>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</si>
  <si>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</si>
  <si>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</si>
  <si>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</si>
  <si>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</si>
  <si>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</si>
  <si>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</si>
  <si>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</si>
  <si>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</si>
  <si>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</si>
  <si>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</si>
  <si>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</si>
  <si>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</si>
  <si>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</si>
  <si>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</si>
  <si>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</si>
  <si>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</si>
  <si>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</si>
  <si>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</si>
  <si>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</si>
  <si>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</si>
  <si>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</si>
  <si>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</si>
  <si>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</si>
  <si>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</si>
  <si>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</si>
  <si>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</si>
  <si>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</si>
  <si>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</si>
  <si>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</si>
  <si>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</si>
  <si>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</si>
  <si>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</si>
  <si>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</si>
  <si>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</si>
  <si>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</si>
  <si>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</si>
  <si>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</si>
  <si>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</si>
  <si>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</si>
  <si>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</si>
  <si>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</si>
  <si>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</si>
  <si>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</si>
  <si>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</si>
  <si>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</si>
  <si>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</si>
  <si>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</si>
  <si>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</si>
  <si>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</si>
  <si>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</si>
  <si>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</si>
  <si>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</si>
  <si>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</si>
  <si>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</si>
  <si>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</si>
  <si>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</si>
  <si>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</si>
  <si>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</si>
  <si>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</si>
  <si>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</si>
  <si>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</si>
  <si>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</si>
  <si>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</si>
  <si>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</si>
  <si>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</si>
  <si>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</si>
  <si>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</si>
  <si>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</si>
  <si>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</si>
  <si>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</si>
  <si>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</si>
  <si>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</si>
  <si>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</si>
  <si>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</si>
  <si>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</si>
  <si>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</si>
  <si>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</si>
  <si>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</si>
  <si>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</si>
  <si>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</si>
  <si>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</si>
  <si>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</si>
  <si>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</si>
  <si>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</si>
  <si>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</si>
  <si>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</si>
  <si>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</si>
  <si>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</si>
  <si>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</si>
  <si>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</si>
  <si>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</si>
  <si>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</si>
  <si>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</si>
  <si>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</si>
  <si>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</si>
  <si>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</si>
  <si>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</si>
  <si>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</si>
  <si>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</si>
  <si>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</si>
  <si>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</si>
  <si>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</si>
  <si>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</si>
  <si>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</si>
  <si>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</si>
  <si>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</si>
  <si>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</si>
  <si>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</si>
  <si>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</si>
  <si>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</si>
  <si>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</si>
  <si>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</si>
  <si>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</si>
  <si>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</si>
  <si>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</si>
  <si>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</si>
  <si>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</si>
  <si>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</si>
  <si>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</si>
  <si>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</si>
  <si>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</si>
  <si>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</si>
  <si>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</si>
  <si>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</si>
  <si>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</si>
  <si>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</si>
  <si>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</si>
  <si>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</si>
  <si>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</si>
  <si>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</si>
  <si>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</si>
  <si>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</si>
  <si>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</si>
  <si>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</si>
  <si>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</si>
  <si>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</si>
  <si>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</si>
  <si>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</si>
  <si>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</si>
  <si>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</si>
  <si>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</si>
  <si>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</si>
  <si>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</si>
  <si>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</si>
  <si>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</si>
  <si>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</si>
  <si>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</si>
  <si>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</si>
  <si>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</si>
  <si>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</si>
  <si>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</si>
  <si>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</si>
  <si>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</si>
  <si>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</si>
  <si>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</si>
  <si>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</si>
  <si>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</si>
  <si>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</si>
  <si>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</si>
  <si>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</si>
  <si>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</si>
  <si>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</si>
  <si>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</si>
  <si>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</si>
  <si>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</si>
  <si>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</si>
  <si>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</si>
  <si>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</si>
  <si>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</si>
  <si>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</si>
  <si>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</si>
  <si>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</si>
  <si>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</si>
  <si>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</si>
  <si>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</si>
  <si>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</si>
  <si>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</si>
  <si>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</si>
  <si>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</si>
  <si>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</si>
  <si>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</si>
  <si>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</si>
  <si>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</si>
  <si>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</si>
  <si>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</si>
  <si>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</si>
  <si>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</si>
  <si>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</si>
  <si>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</si>
  <si>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</si>
  <si>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</si>
  <si>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</si>
  <si>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</si>
  <si>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</si>
  <si>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</si>
  <si>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</si>
  <si>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</si>
  <si>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</si>
  <si>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</si>
  <si>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</si>
  <si>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</si>
  <si>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</si>
  <si>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</si>
  <si>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</si>
  <si>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</si>
  <si>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</si>
  <si>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</si>
  <si>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</si>
  <si>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</si>
  <si>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</si>
  <si>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</si>
  <si>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</si>
  <si>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</si>
  <si>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</si>
  <si>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</si>
  <si>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</si>
  <si>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</si>
  <si>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</si>
  <si>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</si>
  <si>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</si>
  <si>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</si>
  <si>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</si>
  <si>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</si>
  <si>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</si>
  <si>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</si>
  <si>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</si>
  <si>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</si>
  <si>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</si>
  <si>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</si>
  <si>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</si>
  <si>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</si>
  <si>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</si>
  <si>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</si>
  <si>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</si>
  <si>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</si>
  <si>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</si>
  <si>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</si>
  <si>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</si>
  <si>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</si>
  <si>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</si>
  <si>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</si>
  <si>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</si>
  <si>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</si>
  <si>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</si>
  <si>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</si>
  <si>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</si>
  <si>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</si>
  <si>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</si>
  <si>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</si>
  <si>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</si>
  <si>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</si>
  <si>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</si>
  <si>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</si>
  <si>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</si>
  <si>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</si>
  <si>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</si>
  <si>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</si>
  <si>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</si>
  <si>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</si>
  <si>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</si>
  <si>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</si>
  <si>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</si>
  <si>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</si>
  <si>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</si>
  <si>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</si>
  <si>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</si>
  <si>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</si>
  <si>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</si>
  <si>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</si>
  <si>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</si>
  <si>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</si>
  <si>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</si>
  <si>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</si>
  <si>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</si>
  <si>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</si>
  <si>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</si>
  <si>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</si>
  <si>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</si>
  <si>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</si>
  <si>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</si>
  <si>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</si>
  <si>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</si>
  <si>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</si>
  <si>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</si>
  <si>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</si>
  <si>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</si>
  <si>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</si>
  <si>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</si>
  <si>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</si>
  <si>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</si>
  <si>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</si>
  <si>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</si>
  <si>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</si>
  <si>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</si>
  <si>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</si>
  <si>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</si>
  <si>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</si>
  <si>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</si>
  <si>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</si>
  <si>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</si>
  <si>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</si>
  <si>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</si>
  <si>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</si>
  <si>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</si>
  <si>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</si>
  <si>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</si>
  <si>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</si>
  <si>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</si>
  <si>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</si>
  <si>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</si>
  <si>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</si>
  <si>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</si>
  <si>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</si>
  <si>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</si>
  <si>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</si>
  <si>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</si>
  <si>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</si>
  <si>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</si>
  <si>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</si>
  <si>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</si>
  <si>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</si>
  <si>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</si>
  <si>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</si>
  <si>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</si>
  <si>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</si>
  <si>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</si>
  <si>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</si>
  <si>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</si>
  <si>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</si>
  <si>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</si>
  <si>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</si>
  <si>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</si>
  <si>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</si>
  <si>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</si>
  <si>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</si>
  <si>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</si>
  <si>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</si>
  <si>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</si>
  <si>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</si>
  <si>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</si>
  <si>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</si>
  <si>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</si>
  <si>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</si>
  <si>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</si>
  <si>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</si>
  <si>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</si>
  <si>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</si>
  <si>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</si>
  <si>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</si>
  <si>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</si>
  <si>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</si>
  <si>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</si>
  <si>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</si>
  <si>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</si>
  <si>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</si>
  <si>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</si>
  <si>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</si>
  <si>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</si>
  <si>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</si>
  <si>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</si>
  <si>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</si>
  <si>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</si>
  <si>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</si>
  <si>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</si>
  <si>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</si>
  <si>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</si>
  <si>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</si>
  <si>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</si>
  <si>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</si>
  <si>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</si>
  <si>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</si>
  <si>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</si>
  <si>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</si>
  <si>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</si>
  <si>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</si>
  <si>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</si>
  <si>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</si>
  <si>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</si>
  <si>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</si>
  <si>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</si>
  <si>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</si>
  <si>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</si>
  <si>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</si>
  <si>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</si>
  <si>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</si>
  <si>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</si>
  <si>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</si>
  <si>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</si>
  <si>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</si>
  <si>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</si>
  <si>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</si>
  <si>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</si>
  <si>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</si>
  <si>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</si>
  <si>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</si>
  <si>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</si>
  <si>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</si>
  <si>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</si>
  <si>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</si>
  <si>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</si>
  <si>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</si>
  <si>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</si>
  <si>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</si>
  <si>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</si>
  <si>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</si>
  <si>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</si>
  <si>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</si>
  <si>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</si>
  <si>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</si>
  <si>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</si>
  <si>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</si>
  <si>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</si>
  <si>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</si>
  <si>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</si>
  <si>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</si>
  <si>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</si>
  <si>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</si>
  <si>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</si>
  <si>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</si>
  <si>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</si>
  <si>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</si>
  <si>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</si>
  <si>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</si>
  <si>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</si>
  <si>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</si>
  <si>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</si>
  <si>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</si>
  <si>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</si>
  <si>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</si>
  <si>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</si>
  <si>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</si>
  <si>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</si>
  <si>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</si>
  <si>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</si>
  <si>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</si>
  <si>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</si>
  <si>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</si>
  <si>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</si>
  <si>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</si>
  <si>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</si>
  <si>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</si>
  <si>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</si>
  <si>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</si>
  <si>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</si>
  <si>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</si>
  <si>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</si>
  <si>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</si>
  <si>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</si>
  <si>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</si>
  <si>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</si>
  <si>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</si>
  <si>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</si>
  <si>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</si>
  <si>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</si>
  <si>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</si>
  <si>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</si>
  <si>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</si>
  <si>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</si>
  <si>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</si>
  <si>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</si>
  <si>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</si>
  <si>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</si>
  <si>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</si>
  <si>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</si>
  <si>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</si>
  <si>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</si>
  <si>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</si>
  <si>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</si>
  <si>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</si>
  <si>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</si>
  <si>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</si>
  <si>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</si>
  <si>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</si>
  <si>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</si>
  <si>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</si>
  <si>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</si>
  <si>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</si>
  <si>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</si>
  <si>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</si>
  <si>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</si>
  <si>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</si>
  <si>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</si>
  <si>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</si>
  <si>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</si>
  <si>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</si>
  <si>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</si>
  <si>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</si>
  <si>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</si>
  <si>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</si>
  <si>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</si>
  <si>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</si>
  <si>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</si>
  <si>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</si>
  <si>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</si>
  <si>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</si>
  <si>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</si>
  <si>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</si>
  <si>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</si>
  <si>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</si>
  <si>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</si>
  <si>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</si>
  <si>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</si>
  <si>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</si>
  <si>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</si>
  <si>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</si>
  <si>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</si>
  <si>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</si>
  <si>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</si>
  <si>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</si>
  <si>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</si>
  <si>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</si>
  <si>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</si>
  <si>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</si>
  <si>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</si>
  <si>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</si>
  <si>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</si>
  <si>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</si>
  <si>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</si>
  <si>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</si>
  <si>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</si>
  <si>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</si>
  <si>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</si>
  <si>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</si>
  <si>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</si>
  <si>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</si>
  <si>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</si>
  <si>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</si>
  <si>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</si>
  <si>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</si>
  <si>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</si>
  <si>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</si>
  <si>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</si>
  <si>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</si>
  <si>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</si>
  <si>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</si>
  <si>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</si>
  <si>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</si>
  <si>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</si>
  <si>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</si>
  <si>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</si>
  <si>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</si>
  <si>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</si>
  <si>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</si>
  <si>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</si>
  <si>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</si>
  <si>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</si>
  <si>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</si>
  <si>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</si>
  <si>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</si>
  <si>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</si>
  <si>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</si>
  <si>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</si>
  <si>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</si>
  <si>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</si>
  <si>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</si>
  <si>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</si>
  <si>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</si>
  <si>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</si>
  <si>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</si>
  <si>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</si>
  <si>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</si>
  <si>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</si>
  <si>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</si>
  <si>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</si>
  <si>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</si>
  <si>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</si>
  <si>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</si>
  <si>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</si>
  <si>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</si>
  <si>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</si>
  <si>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</si>
  <si>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</si>
  <si>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</si>
  <si>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</si>
  <si>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</si>
  <si>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</si>
  <si>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</si>
  <si>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</si>
  <si>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</si>
  <si>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</si>
  <si>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</si>
  <si>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</si>
  <si>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</si>
  <si>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</si>
  <si>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</si>
  <si>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</si>
  <si>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</si>
  <si>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</si>
  <si>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</si>
  <si>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</si>
  <si>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</si>
  <si>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</si>
  <si>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</si>
  <si>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</si>
  <si>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</si>
  <si>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</si>
  <si>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</si>
  <si>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</si>
  <si>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</si>
  <si>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</si>
  <si>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</si>
  <si>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</si>
  <si>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</si>
  <si>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</si>
  <si>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</si>
  <si>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</si>
  <si>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</si>
  <si>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</si>
  <si>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</si>
  <si>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</si>
  <si>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</si>
  <si>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</si>
  <si>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</si>
  <si>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</si>
  <si>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</si>
  <si>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</si>
  <si>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</si>
  <si>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</si>
  <si>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</si>
  <si>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</si>
  <si>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</si>
  <si>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</si>
  <si>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</si>
  <si>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</si>
  <si>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</si>
  <si>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</si>
  <si>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</si>
  <si>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</si>
  <si>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</si>
  <si>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</si>
  <si>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</si>
  <si>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</si>
  <si>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</si>
  <si>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</si>
  <si>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</si>
  <si>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</si>
  <si>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</si>
  <si>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</si>
  <si>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</si>
  <si>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</si>
  <si>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</si>
  <si>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</si>
  <si>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</si>
  <si>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</si>
  <si>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</si>
  <si>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</si>
  <si>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</si>
  <si>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</si>
  <si>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</si>
  <si>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</si>
  <si>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</si>
  <si>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</si>
  <si>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</si>
  <si>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</si>
  <si>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</si>
  <si>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</si>
  <si>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</si>
  <si>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</si>
  <si>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</si>
  <si>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</si>
  <si>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</si>
  <si>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</si>
  <si>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</si>
  <si>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</si>
  <si>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</si>
  <si>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</si>
  <si>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</si>
  <si>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</si>
  <si>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</si>
  <si>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</si>
  <si>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</si>
  <si>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</si>
  <si>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</si>
  <si>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</si>
  <si>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</si>
  <si>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</si>
  <si>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</si>
  <si>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</si>
  <si>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</si>
  <si>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</si>
  <si>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</si>
  <si>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</si>
  <si>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</si>
  <si>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</si>
  <si>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</si>
  <si>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</si>
  <si>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</si>
  <si>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</si>
  <si>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</si>
  <si>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</si>
  <si>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</si>
  <si>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</si>
  <si>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</si>
  <si>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</si>
  <si>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</si>
  <si>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</si>
  <si>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</si>
  <si>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</si>
  <si>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</si>
  <si>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</si>
  <si>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</si>
  <si>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</si>
  <si>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</si>
  <si>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</si>
  <si>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</si>
  <si>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</si>
  <si>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</si>
  <si>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</si>
  <si>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</si>
  <si>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</si>
  <si>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</si>
  <si>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</si>
  <si>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</si>
  <si>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</si>
  <si>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</si>
  <si>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</si>
  <si>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</si>
  <si>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</si>
  <si>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</si>
  <si>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</si>
  <si>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</si>
  <si>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</si>
  <si>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</si>
  <si>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</si>
  <si>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</si>
  <si>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</si>
  <si>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</si>
  <si>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</si>
  <si>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</si>
  <si>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</si>
  <si>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</si>
  <si>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</si>
  <si>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</si>
  <si>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</si>
  <si>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</si>
  <si>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</si>
  <si>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</si>
  <si>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</si>
  <si>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</si>
  <si>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</si>
  <si>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</si>
  <si>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</si>
  <si>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</si>
  <si>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</si>
  <si>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</si>
  <si>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</si>
  <si>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</si>
  <si>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</si>
  <si>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</si>
  <si>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</si>
  <si>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</si>
  <si>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</si>
  <si>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</si>
  <si>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</si>
  <si>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</si>
  <si>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</si>
  <si>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</si>
  <si>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</si>
  <si>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</si>
  <si>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</si>
  <si>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</si>
  <si>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</si>
  <si>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</si>
  <si>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</si>
  <si>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</si>
  <si>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</si>
  <si>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</si>
  <si>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</si>
  <si>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</si>
  <si>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</si>
  <si>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</si>
  <si>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</si>
  <si>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</si>
  <si>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</si>
  <si>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</si>
  <si>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</si>
  <si>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</si>
  <si>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</si>
  <si>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</si>
  <si>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</si>
  <si>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</si>
  <si>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</si>
  <si>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</si>
  <si>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</si>
  <si>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</si>
  <si>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</si>
  <si>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</si>
  <si>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</si>
  <si>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</si>
  <si>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</si>
  <si>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</si>
  <si>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</si>
  <si>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</si>
  <si>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</si>
  <si>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</si>
  <si>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</si>
  <si>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</si>
  <si>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</si>
  <si>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</si>
  <si>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</si>
  <si>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</si>
  <si>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</si>
  <si>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</si>
  <si>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</si>
  <si>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</si>
  <si>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</si>
  <si>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</si>
  <si>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</si>
  <si>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</si>
  <si>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</si>
  <si>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</si>
  <si>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</si>
  <si>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</si>
  <si>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</si>
  <si>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</si>
  <si>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</si>
  <si>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</si>
  <si>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</si>
  <si>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</si>
  <si>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</si>
  <si>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</si>
  <si>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</si>
  <si>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</si>
  <si>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</si>
  <si>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</si>
  <si>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</si>
  <si>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</si>
  <si>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</si>
  <si>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</si>
  <si>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</si>
  <si>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</si>
  <si>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</si>
  <si>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</si>
  <si>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</si>
  <si>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</si>
  <si>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</si>
  <si>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</si>
  <si>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</si>
  <si>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</si>
  <si>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</si>
  <si>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</si>
  <si>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</si>
  <si>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</si>
  <si>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</si>
  <si>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</si>
  <si>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</si>
  <si>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</si>
  <si>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</si>
  <si>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</si>
  <si>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</si>
  <si>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</si>
  <si>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</si>
  <si>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</si>
  <si>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</si>
  <si>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</si>
  <si>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</si>
  <si>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</si>
  <si>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</si>
  <si>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</si>
  <si>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</si>
  <si>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</si>
  <si>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</si>
  <si>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</si>
  <si>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</si>
  <si>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</si>
  <si>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</si>
  <si>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</si>
  <si>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</si>
  <si>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</si>
  <si>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</si>
  <si>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</si>
  <si>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</si>
  <si>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</si>
  <si>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</si>
  <si>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</si>
  <si>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</si>
  <si>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</si>
  <si>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</si>
  <si>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</si>
  <si>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</si>
  <si>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</si>
  <si>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</si>
  <si>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</si>
  <si>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</si>
  <si>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</si>
  <si>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</si>
  <si>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</si>
  <si>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</si>
  <si>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</si>
  <si>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</si>
  <si>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</si>
  <si>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</si>
  <si>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</si>
  <si>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</si>
  <si>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</si>
  <si>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</si>
  <si>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</si>
  <si>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</si>
  <si>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</si>
  <si>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</si>
  <si>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</si>
  <si>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</si>
  <si>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</si>
  <si>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</si>
  <si>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</si>
  <si>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</si>
  <si>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</si>
  <si>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</si>
  <si>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</si>
  <si>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</si>
  <si>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</si>
  <si>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</si>
  <si>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</si>
  <si>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</si>
  <si>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</si>
  <si>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</si>
  <si>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</si>
  <si>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</si>
  <si>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</si>
  <si>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</si>
  <si>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</si>
  <si>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</si>
  <si>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</si>
  <si>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</si>
  <si>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</si>
  <si>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</si>
  <si>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</si>
  <si>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</si>
  <si>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</si>
  <si>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</si>
  <si>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</si>
  <si>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</si>
  <si>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</si>
  <si>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</si>
  <si>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</si>
  <si>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</si>
  <si>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</si>
  <si>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</si>
  <si>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</si>
  <si>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</si>
  <si>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</si>
  <si>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</si>
  <si>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</si>
  <si>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</si>
  <si>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</si>
  <si>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</si>
  <si>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</si>
  <si>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</si>
  <si>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</si>
  <si>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</si>
  <si>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</si>
  <si>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</si>
  <si>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</si>
  <si>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</si>
  <si>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</si>
  <si>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</si>
  <si>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</si>
  <si>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</si>
  <si>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</si>
  <si>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</si>
  <si>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</si>
  <si>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</si>
  <si>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</si>
  <si>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</si>
  <si>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</si>
  <si>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</si>
  <si>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</si>
  <si>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</si>
  <si>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</si>
  <si>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</si>
  <si>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</si>
  <si>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</si>
  <si>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</si>
  <si>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</si>
  <si>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</si>
  <si>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</si>
  <si>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</si>
  <si>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</si>
  <si>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</si>
  <si>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</si>
  <si>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</si>
  <si>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</si>
  <si>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</si>
  <si>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</si>
  <si>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</si>
  <si>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</si>
  <si>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</si>
  <si>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</si>
  <si>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</si>
  <si>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</si>
  <si>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</si>
  <si>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</si>
  <si>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</si>
  <si>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</si>
  <si>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</si>
  <si>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</si>
  <si>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</si>
  <si>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</si>
  <si>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</si>
  <si>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</si>
  <si>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</si>
  <si>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</si>
  <si>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</si>
  <si>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</si>
  <si>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</si>
  <si>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</si>
  <si>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</si>
  <si>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</si>
  <si>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</si>
  <si>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</si>
  <si>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</si>
  <si>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</si>
  <si>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</si>
  <si>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</si>
  <si>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</si>
  <si>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</si>
  <si>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</si>
  <si>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</si>
  <si>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</si>
  <si>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</si>
  <si>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</si>
  <si>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</si>
  <si>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</si>
  <si>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</si>
  <si>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</si>
  <si>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</si>
  <si>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</si>
  <si>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</si>
  <si>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</si>
  <si>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</si>
  <si>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</si>
  <si>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</si>
  <si>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</si>
  <si>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</si>
  <si>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</si>
  <si>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</si>
  <si>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</si>
  <si>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</si>
  <si>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</si>
  <si>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</si>
  <si>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</si>
  <si>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</si>
  <si>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</si>
  <si>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</si>
  <si>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</si>
  <si>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</si>
  <si>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</si>
  <si>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</si>
  <si>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</si>
  <si>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</si>
  <si>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</si>
  <si>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</si>
  <si>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</si>
  <si>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</si>
  <si>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</si>
  <si>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</si>
  <si>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</si>
  <si>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</si>
  <si>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</si>
  <si>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</si>
  <si>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</si>
  <si>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</si>
  <si>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</si>
  <si>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</si>
  <si>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</si>
  <si>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</si>
  <si>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</si>
  <si>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</si>
  <si>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</si>
  <si>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</si>
  <si>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</si>
  <si>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</si>
  <si>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</si>
  <si>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</si>
  <si>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</si>
  <si>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</si>
  <si>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</si>
  <si>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</si>
  <si>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</si>
  <si>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</si>
  <si>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</si>
  <si>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</si>
  <si>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</si>
  <si>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</si>
  <si>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</si>
  <si>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</si>
  <si>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</si>
  <si>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</si>
  <si>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</si>
  <si>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</si>
  <si>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</si>
  <si>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</si>
  <si>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</si>
  <si>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</si>
  <si>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</si>
  <si>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</si>
  <si>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</si>
  <si>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</si>
  <si>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</si>
  <si>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</si>
  <si>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</si>
  <si>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</si>
  <si>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</si>
  <si>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</si>
  <si>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</si>
  <si>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</si>
  <si>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</si>
  <si>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</si>
  <si>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</si>
  <si>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</si>
  <si>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</si>
  <si>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</si>
  <si>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</si>
  <si>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</si>
  <si>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</si>
  <si>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</si>
  <si>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</si>
  <si>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</si>
  <si>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</si>
  <si>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</si>
  <si>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</si>
  <si>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</si>
  <si>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</si>
  <si>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</si>
  <si>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</si>
  <si>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</si>
  <si>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</si>
  <si>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</si>
  <si>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</si>
  <si>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</si>
  <si>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</si>
  <si>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</si>
  <si>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</si>
  <si>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</si>
  <si>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</si>
  <si>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</si>
  <si>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</si>
  <si>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</si>
  <si>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</si>
  <si>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</si>
  <si>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</si>
  <si>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</si>
  <si>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</si>
  <si>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</si>
  <si>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</si>
  <si>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</si>
  <si>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</si>
  <si>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</si>
  <si>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</si>
  <si>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</si>
  <si>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</si>
  <si>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</si>
  <si>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</si>
  <si>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</si>
  <si>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</si>
  <si>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</si>
  <si>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</si>
  <si>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</si>
  <si>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</si>
  <si>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</si>
  <si>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</si>
  <si>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</si>
  <si>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</si>
  <si>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</si>
  <si>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</si>
  <si>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</si>
  <si>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</si>
  <si>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</si>
  <si>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</si>
  <si>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</si>
  <si>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</si>
  <si>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</si>
  <si>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</si>
  <si>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</si>
  <si>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</si>
  <si>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</si>
  <si>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</si>
  <si>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</si>
  <si>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</si>
  <si>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</si>
  <si>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</si>
  <si>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</si>
  <si>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</si>
  <si>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</si>
  <si>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</si>
  <si>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</si>
  <si>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</si>
  <si>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</si>
  <si>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</si>
  <si>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</si>
  <si>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</si>
  <si>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</si>
  <si>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</si>
  <si>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</si>
  <si>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</si>
  <si>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</si>
  <si>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</si>
  <si>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</si>
  <si>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</si>
  <si>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</si>
  <si>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</si>
  <si>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</si>
  <si>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</si>
  <si>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</si>
  <si>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</si>
  <si>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</si>
  <si>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</si>
  <si>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</si>
  <si>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</si>
  <si>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</si>
  <si>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</si>
  <si>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</si>
  <si>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</si>
  <si>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</si>
  <si>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</si>
  <si>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</si>
  <si>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</si>
  <si>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</si>
  <si>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</si>
  <si>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</si>
  <si>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</si>
  <si>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</si>
  <si>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</si>
  <si>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</si>
  <si>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</si>
  <si>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</si>
  <si>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</si>
  <si>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</si>
  <si>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</si>
  <si>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</si>
  <si>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</si>
  <si>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</si>
  <si>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</si>
  <si>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</si>
  <si>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</si>
  <si>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</si>
  <si>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</si>
  <si>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</si>
  <si>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</si>
  <si>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</si>
  <si>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</si>
  <si>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</si>
  <si>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</si>
  <si>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</si>
  <si>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</si>
  <si>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</si>
  <si>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</si>
  <si>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</si>
  <si>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</si>
  <si>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</si>
  <si>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</si>
  <si>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</si>
  <si>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</si>
  <si>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</si>
  <si>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</si>
  <si>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</si>
  <si>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</si>
  <si>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</si>
  <si>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</si>
  <si>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</si>
  <si>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</si>
  <si>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</si>
  <si>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</si>
  <si>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</si>
  <si>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</si>
  <si>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</si>
  <si>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</si>
  <si>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</si>
  <si>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</si>
  <si>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</si>
  <si>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</si>
  <si>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</si>
  <si>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</si>
  <si>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</si>
  <si>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</si>
  <si>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</si>
  <si>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</si>
  <si>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</si>
  <si>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</si>
  <si>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</si>
  <si>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</si>
  <si>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</si>
  <si>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</si>
  <si>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</si>
  <si>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</si>
  <si>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</si>
  <si>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</si>
  <si>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</si>
  <si>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</si>
  <si>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</si>
  <si>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</si>
  <si>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</si>
  <si>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</si>
  <si>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</si>
  <si>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</si>
  <si>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</si>
  <si>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</si>
  <si>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</si>
  <si>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</si>
  <si>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</si>
  <si>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</si>
  <si>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</si>
  <si>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</si>
  <si>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</si>
  <si>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</si>
  <si>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</si>
  <si>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</si>
  <si>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</si>
  <si>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</si>
  <si>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</si>
  <si>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</si>
  <si>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</si>
  <si>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</si>
  <si>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</si>
  <si>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</si>
  <si>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</si>
  <si>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</si>
  <si>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</si>
  <si>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</si>
  <si>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</si>
  <si>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</si>
  <si>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</si>
  <si>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</si>
  <si>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</si>
  <si>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</si>
  <si>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</si>
  <si>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</si>
  <si>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</si>
  <si>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</si>
  <si>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</si>
  <si>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</si>
  <si>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</si>
  <si>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</si>
  <si>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</si>
  <si>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</si>
  <si>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</si>
  <si>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</si>
  <si>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</si>
  <si>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</si>
  <si>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</si>
  <si>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</si>
  <si>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</si>
  <si>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</si>
  <si>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</si>
  <si>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</si>
  <si>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</si>
  <si>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</si>
  <si>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</si>
  <si>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</si>
  <si>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</si>
  <si>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</si>
  <si>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</si>
  <si>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</si>
  <si>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</si>
  <si>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</si>
  <si>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</si>
  <si>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</si>
  <si>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</si>
  <si>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</si>
  <si>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</si>
  <si>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</si>
  <si>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</si>
  <si>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</si>
  <si>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</si>
  <si>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</si>
  <si>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</si>
  <si>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</si>
  <si>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</si>
  <si>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</si>
  <si>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</si>
  <si>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</si>
  <si>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</si>
  <si>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</si>
  <si>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</si>
  <si>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</si>
  <si>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</si>
  <si>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</si>
  <si>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</si>
  <si>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</si>
  <si>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</si>
  <si>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</si>
  <si>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</si>
  <si>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</si>
  <si>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</si>
  <si>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</si>
  <si>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</si>
  <si>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</si>
  <si>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</si>
  <si>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</si>
  <si>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</si>
  <si>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</si>
  <si>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</si>
  <si>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</si>
  <si>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</si>
  <si>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</si>
  <si>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</si>
  <si>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</si>
  <si>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</si>
  <si>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</si>
  <si>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</si>
  <si>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</si>
  <si>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</si>
  <si>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</si>
  <si>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</si>
  <si>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</si>
  <si>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</si>
  <si>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</si>
  <si>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</si>
  <si>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</si>
  <si>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</si>
  <si>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</si>
  <si>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</si>
  <si>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</si>
  <si>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</si>
  <si>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</si>
  <si>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</si>
  <si>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</si>
  <si>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</si>
  <si>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</si>
  <si>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</si>
  <si>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</si>
  <si>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</si>
  <si>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</si>
  <si>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</si>
  <si>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</si>
  <si>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</si>
  <si>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</si>
  <si>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</si>
  <si>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</si>
  <si>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</si>
  <si>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</si>
  <si>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</si>
  <si>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</si>
  <si>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</si>
  <si>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</si>
  <si>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</si>
  <si>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</si>
  <si>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</si>
  <si>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</si>
  <si>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</si>
  <si>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</si>
  <si>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</si>
  <si>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</si>
  <si>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</si>
  <si>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</si>
  <si>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</si>
  <si>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</si>
  <si>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</si>
  <si>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</si>
  <si>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</si>
  <si>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</si>
  <si>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</si>
  <si>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</si>
  <si>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</si>
  <si>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</si>
  <si>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</si>
  <si>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</si>
  <si>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</si>
  <si>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</si>
  <si>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</si>
  <si>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</si>
  <si>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</si>
  <si>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</si>
  <si>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</si>
  <si>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</si>
  <si>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</si>
  <si>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</si>
  <si>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</si>
  <si>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</si>
  <si>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</si>
  <si>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</si>
  <si>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</si>
  <si>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</si>
  <si>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</si>
  <si>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</si>
  <si>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</si>
  <si>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</si>
  <si>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</si>
  <si>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</si>
  <si>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</si>
  <si>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</si>
  <si>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</si>
  <si>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</si>
  <si>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</si>
  <si>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</si>
  <si>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</si>
  <si>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</si>
  <si>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</si>
  <si>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</si>
  <si>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</si>
  <si>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</si>
  <si>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</si>
  <si>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</si>
  <si>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</si>
  <si>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</si>
  <si>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</si>
  <si>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</si>
  <si>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</si>
  <si>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</si>
  <si>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</si>
  <si>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</si>
  <si>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</si>
  <si>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</si>
  <si>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</si>
  <si>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</si>
  <si>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</si>
  <si>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</si>
  <si>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</si>
  <si>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</si>
  <si>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</si>
  <si>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</si>
  <si>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</si>
  <si>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</si>
  <si>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</si>
  <si>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</si>
  <si>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</si>
  <si>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</si>
  <si>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</si>
  <si>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</si>
  <si>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</si>
  <si>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</si>
  <si>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</si>
  <si>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</si>
  <si>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</si>
  <si>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</si>
  <si>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</si>
  <si>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</si>
  <si>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</si>
  <si>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</si>
  <si>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</si>
  <si>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</si>
  <si>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</si>
  <si>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</si>
  <si>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</si>
  <si>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</si>
  <si>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</si>
  <si>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</si>
  <si>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</si>
  <si>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</si>
  <si>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</si>
  <si>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</si>
  <si>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</si>
  <si>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</si>
  <si>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</si>
  <si>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</si>
  <si>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</si>
  <si>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</si>
  <si>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</si>
  <si>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</si>
  <si>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</si>
  <si>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</si>
  <si>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</si>
  <si>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</si>
  <si>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</si>
  <si>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</si>
  <si>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</si>
  <si>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</si>
  <si>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</si>
  <si>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</si>
  <si>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</si>
  <si>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</si>
  <si>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</si>
  <si>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</si>
  <si>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</si>
  <si>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</si>
  <si>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</si>
  <si>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</si>
  <si>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</si>
  <si>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</si>
  <si>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</si>
  <si>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</si>
  <si>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</si>
  <si>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</si>
  <si>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</si>
  <si>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</si>
  <si>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</si>
  <si>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</si>
  <si>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</si>
  <si>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</si>
  <si>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</si>
  <si>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</si>
  <si>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</si>
  <si>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</si>
  <si>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</si>
  <si>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</si>
  <si>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</si>
  <si>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</si>
  <si>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</si>
  <si>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</si>
  <si>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</si>
  <si>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</si>
  <si>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</si>
  <si>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</si>
  <si>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</si>
  <si>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</si>
  <si>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</si>
  <si>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</si>
  <si>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</si>
  <si>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</si>
  <si>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</si>
  <si>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</si>
  <si>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</si>
  <si>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</si>
  <si>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</si>
  <si>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</si>
  <si>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</si>
  <si>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</si>
  <si>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</si>
  <si>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</si>
  <si>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</si>
  <si>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</si>
  <si>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</si>
  <si>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</si>
  <si>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</si>
  <si>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</si>
  <si>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</si>
  <si>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</si>
  <si>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</si>
  <si>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</si>
  <si>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</si>
  <si>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</si>
  <si>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</si>
  <si>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</si>
  <si>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</si>
  <si>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</si>
  <si>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</si>
  <si>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</si>
  <si>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</si>
  <si>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</si>
  <si>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</si>
  <si>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</si>
  <si>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</si>
  <si>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</si>
  <si>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</si>
  <si>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</si>
  <si>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</si>
  <si>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</si>
  <si>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</si>
  <si>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</si>
  <si>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</si>
  <si>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</si>
  <si>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</si>
  <si>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</si>
  <si>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</si>
  <si>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</si>
  <si>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</si>
  <si>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</si>
  <si>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</si>
  <si>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</si>
  <si>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</si>
  <si>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</si>
  <si>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</si>
  <si>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</si>
  <si>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</si>
  <si>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</si>
  <si>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</si>
  <si>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</si>
  <si>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</si>
  <si>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</si>
  <si>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</si>
  <si>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</si>
  <si>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</si>
  <si>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</si>
  <si>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</si>
  <si>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</si>
  <si>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</si>
  <si>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</si>
  <si>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</si>
  <si>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</si>
  <si>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</si>
  <si>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</si>
  <si>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</si>
  <si>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</si>
  <si>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</si>
  <si>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</si>
  <si>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</si>
  <si>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</si>
  <si>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</si>
  <si>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</si>
  <si>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</si>
  <si>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</si>
  <si>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</si>
  <si>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</si>
  <si>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</si>
  <si>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</si>
  <si>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</si>
  <si>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</si>
  <si>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</si>
  <si>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</si>
  <si>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</si>
  <si>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</si>
  <si>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</si>
  <si>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</si>
  <si>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</si>
  <si>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</si>
  <si>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</si>
  <si>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</si>
  <si>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</si>
  <si>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</si>
  <si>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</si>
  <si>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</si>
  <si>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</si>
  <si>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</si>
  <si>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</si>
  <si>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</si>
  <si>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</si>
  <si>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</si>
  <si>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</si>
  <si>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</si>
  <si>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</si>
  <si>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</si>
  <si>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</si>
  <si>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</si>
  <si>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</si>
  <si>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</si>
  <si>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</si>
  <si>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</si>
  <si>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</si>
  <si>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</si>
  <si>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</si>
  <si>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</si>
  <si>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</si>
  <si>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</si>
  <si>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</si>
  <si>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</si>
  <si>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</si>
  <si>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</si>
  <si>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</si>
  <si>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</si>
  <si>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</si>
  <si>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</si>
  <si>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</si>
  <si>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</si>
  <si>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</si>
  <si>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</si>
  <si>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</si>
  <si>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</si>
  <si>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</si>
  <si>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</si>
  <si>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</si>
  <si>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</si>
  <si>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</si>
  <si>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</si>
  <si>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</si>
  <si>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</si>
  <si>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</si>
  <si>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</si>
  <si>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</si>
  <si>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</si>
  <si>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</si>
  <si>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</si>
  <si>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</si>
  <si>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</si>
  <si>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</si>
  <si>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</si>
  <si>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</si>
  <si>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</si>
  <si>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</si>
  <si>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</si>
  <si>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</si>
  <si>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</si>
  <si>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</si>
  <si>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</si>
  <si>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</si>
  <si>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</si>
  <si>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</si>
  <si>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</si>
  <si>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</si>
  <si>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</si>
  <si>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</si>
  <si>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</si>
  <si>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</si>
  <si>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</si>
  <si>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</si>
  <si>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</si>
  <si>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</si>
  <si>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</si>
  <si>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</si>
  <si>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</si>
  <si>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</si>
  <si>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</si>
  <si>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</si>
  <si>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</si>
  <si>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</si>
  <si>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</si>
  <si>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</si>
  <si>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</si>
  <si>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</si>
  <si>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</si>
  <si>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</si>
  <si>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</si>
  <si>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</si>
  <si>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</si>
  <si>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</si>
  <si>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</si>
  <si>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</si>
  <si>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</si>
  <si>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</si>
  <si>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</si>
  <si>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</si>
  <si>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</si>
  <si>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</si>
  <si>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</si>
  <si>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</si>
  <si>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</si>
  <si>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</si>
  <si>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</si>
  <si>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</si>
  <si>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</si>
  <si>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</si>
  <si>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</si>
  <si>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</si>
  <si>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</si>
  <si>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</si>
  <si>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</si>
  <si>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</si>
  <si>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</si>
  <si>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</si>
  <si>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</si>
  <si>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</si>
  <si>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</si>
  <si>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</si>
  <si>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</si>
  <si>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</si>
  <si>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</si>
  <si>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</si>
  <si>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</si>
  <si>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</si>
  <si>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</si>
  <si>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</si>
  <si>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</si>
  <si>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</si>
  <si>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</si>
  <si>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</si>
  <si>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</si>
  <si>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</si>
  <si>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</si>
  <si>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</si>
  <si>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</si>
  <si>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</si>
  <si>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</si>
  <si>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</si>
  <si>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</si>
  <si>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</si>
  <si>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</si>
  <si>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</si>
  <si>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</si>
  <si>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</si>
  <si>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</si>
  <si>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</si>
  <si>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</si>
  <si>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</si>
  <si>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</si>
  <si>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</si>
  <si>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</si>
  <si>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</si>
  <si>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</si>
  <si>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</si>
  <si>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</si>
  <si>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</si>
  <si>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</si>
  <si>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</si>
  <si>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</si>
  <si>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</si>
  <si>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</si>
  <si>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</si>
  <si>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</si>
  <si>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</si>
  <si>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</si>
  <si>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</si>
  <si>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</si>
  <si>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</si>
  <si>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</si>
  <si>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</si>
  <si>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</si>
  <si>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</si>
  <si>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</si>
  <si>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</si>
  <si>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</si>
  <si>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</si>
  <si>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</si>
  <si>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</si>
  <si>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</si>
  <si>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</si>
  <si>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</si>
  <si>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</si>
  <si>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</si>
  <si>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</si>
  <si>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</si>
  <si>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</si>
  <si>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</si>
  <si>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</si>
  <si>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</si>
  <si>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</si>
  <si>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</si>
  <si>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</si>
  <si>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</si>
  <si>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</si>
  <si>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</si>
  <si>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</si>
  <si>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</si>
  <si>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</si>
  <si>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</si>
  <si>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</si>
  <si>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</si>
  <si>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</si>
  <si>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</si>
  <si>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</si>
  <si>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</si>
  <si>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</si>
  <si>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</si>
  <si>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</si>
  <si>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</si>
  <si>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</si>
  <si>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</si>
  <si>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</si>
  <si>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</si>
  <si>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</si>
  <si>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</si>
  <si>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</si>
  <si>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</si>
  <si>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</si>
  <si>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</si>
  <si>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</si>
  <si>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</si>
  <si>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</si>
  <si>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</si>
  <si>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</si>
  <si>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</si>
  <si>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</si>
  <si>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</si>
  <si>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</si>
  <si>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</si>
  <si>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</si>
  <si>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</si>
  <si>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</si>
  <si>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</si>
  <si>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</si>
  <si>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</si>
  <si>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</si>
  <si>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</si>
  <si>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</si>
  <si>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</si>
  <si>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</si>
  <si>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</si>
  <si>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</si>
  <si>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</si>
  <si>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</si>
  <si>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</si>
  <si>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</si>
  <si>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</si>
  <si>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</si>
  <si>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</si>
  <si>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</si>
  <si>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</si>
  <si>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</si>
  <si>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</si>
  <si>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</si>
  <si>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</si>
  <si>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</si>
  <si>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</si>
  <si>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</si>
  <si>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</si>
  <si>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</si>
  <si>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</si>
  <si>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</si>
  <si>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</si>
  <si>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</si>
  <si>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</si>
  <si>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</si>
  <si>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</si>
  <si>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</si>
  <si>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</si>
  <si>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</si>
  <si>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</si>
  <si>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</si>
  <si>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</si>
  <si>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</si>
  <si>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</si>
  <si>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</si>
  <si>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</si>
  <si>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</si>
  <si>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</si>
  <si>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</si>
  <si>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</si>
  <si>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</si>
  <si>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</si>
  <si>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</si>
  <si>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</si>
  <si>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</si>
  <si>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</si>
  <si>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</si>
  <si>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</si>
  <si>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</si>
  <si>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</si>
  <si>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</si>
  <si>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</si>
  <si>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</si>
  <si>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</si>
  <si>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</si>
  <si>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</si>
  <si>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</si>
  <si>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</si>
  <si>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</si>
  <si>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</si>
  <si>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</si>
  <si>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</si>
  <si>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</si>
  <si>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</si>
  <si>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</si>
  <si>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</si>
  <si>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</si>
  <si>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</si>
  <si>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</si>
  <si>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</si>
  <si>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</si>
  <si>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</si>
  <si>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</si>
  <si>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</si>
  <si>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</si>
  <si>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</si>
  <si>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</si>
  <si>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</si>
  <si>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</si>
  <si>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</si>
  <si>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</si>
  <si>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</si>
  <si>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</si>
  <si>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</si>
  <si>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</si>
  <si>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</si>
  <si>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</si>
  <si>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</si>
  <si>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</si>
  <si>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</si>
  <si>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</si>
  <si>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</si>
  <si>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</si>
  <si>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</si>
  <si>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</si>
  <si>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</si>
  <si>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</si>
  <si>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</si>
  <si>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</si>
  <si>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</si>
  <si>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</si>
  <si>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</si>
  <si>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</si>
  <si>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</si>
  <si>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</si>
  <si>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</si>
  <si>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</si>
  <si>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</si>
  <si>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</si>
  <si>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</si>
  <si>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</si>
  <si>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</si>
  <si>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</si>
  <si>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</si>
  <si>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</si>
  <si>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</si>
  <si>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</si>
  <si>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</si>
  <si>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</si>
  <si>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</si>
  <si>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</si>
  <si>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</si>
  <si>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</si>
  <si>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</si>
  <si>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</si>
  <si>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</si>
  <si>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</si>
  <si>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</si>
  <si>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</si>
  <si>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</si>
  <si>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</si>
  <si>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</si>
  <si>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</si>
  <si>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</si>
  <si>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</si>
  <si>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</si>
  <si>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</si>
  <si>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</si>
  <si>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</si>
  <si>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</si>
  <si>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</si>
  <si>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</si>
  <si>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</si>
  <si>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</si>
  <si>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</si>
  <si>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</si>
  <si>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</si>
  <si>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</si>
  <si>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</si>
  <si>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</si>
  <si>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</si>
  <si>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</si>
  <si>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</si>
  <si>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</si>
  <si>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</si>
  <si>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</si>
  <si>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</si>
  <si>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</si>
  <si>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</si>
  <si>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</si>
  <si>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</si>
  <si>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</si>
  <si>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</si>
  <si>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</si>
  <si>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</si>
  <si>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</si>
  <si>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</si>
  <si>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</si>
  <si>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</si>
  <si>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</si>
  <si>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</si>
  <si>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</si>
  <si>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</si>
  <si>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</si>
  <si>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</si>
  <si>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</si>
  <si>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</si>
  <si>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</si>
  <si>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</si>
  <si>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</si>
  <si>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</si>
  <si>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</si>
  <si>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</si>
  <si>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</si>
  <si>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</si>
  <si>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</si>
  <si>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</si>
  <si>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</si>
  <si>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</si>
  <si>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</si>
  <si>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</si>
  <si>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</si>
  <si>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</si>
  <si>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</si>
  <si>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</si>
  <si>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</si>
  <si>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</si>
  <si>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</si>
  <si>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</si>
  <si>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</si>
  <si>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</si>
  <si>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</si>
  <si>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</si>
  <si>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</si>
  <si>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</si>
  <si>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</si>
  <si>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</si>
  <si>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</si>
  <si>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</si>
  <si>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</si>
  <si>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</si>
  <si>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</si>
  <si>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</si>
  <si>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</si>
  <si>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</si>
  <si>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</si>
  <si>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</si>
  <si>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</si>
  <si>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</si>
  <si>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</si>
  <si>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</si>
  <si>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</si>
  <si>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</si>
  <si>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</si>
  <si>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</si>
  <si>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</si>
  <si>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</si>
  <si>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</si>
  <si>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</si>
  <si>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</si>
  <si>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</si>
  <si>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</si>
  <si>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</si>
  <si>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</si>
  <si>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</si>
  <si>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</si>
  <si>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</si>
  <si>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</si>
  <si>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</si>
  <si>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</si>
  <si>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</si>
  <si>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</si>
  <si>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</si>
  <si>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</si>
  <si>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</si>
  <si>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</si>
  <si>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</si>
  <si>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</si>
  <si>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</si>
  <si>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</si>
  <si>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</si>
  <si>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</si>
  <si>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</si>
  <si>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</si>
  <si>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</si>
  <si>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</si>
  <si>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</si>
  <si>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</si>
  <si>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</si>
  <si>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</si>
  <si>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</si>
  <si>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</si>
  <si>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</si>
  <si>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</si>
  <si>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</si>
  <si>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</si>
  <si>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</si>
  <si>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</si>
  <si>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</si>
  <si>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</si>
  <si>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</si>
  <si>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</si>
  <si>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</si>
  <si>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</si>
  <si>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</si>
  <si>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</si>
  <si>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</si>
  <si>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</si>
  <si>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</si>
  <si>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</si>
  <si>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</si>
  <si>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</si>
  <si>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</si>
  <si>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</si>
  <si>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</si>
  <si>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</si>
  <si>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</si>
  <si>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</si>
  <si>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</si>
  <si>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</si>
  <si>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</si>
  <si>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</si>
  <si>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</si>
  <si>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</si>
  <si>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</si>
  <si>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</si>
  <si>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</si>
  <si>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</si>
  <si>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</si>
  <si>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</si>
  <si>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</si>
  <si>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</si>
  <si>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</si>
  <si>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</si>
  <si>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</si>
  <si>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</si>
  <si>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</si>
  <si>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</si>
  <si>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</si>
  <si>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</si>
  <si>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</si>
  <si>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</si>
  <si>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</si>
  <si>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</si>
  <si>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</si>
  <si>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</si>
  <si>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</si>
  <si>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</si>
  <si>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</si>
  <si>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</si>
  <si>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</si>
  <si>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</si>
  <si>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</si>
  <si>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</si>
  <si>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</si>
  <si>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</si>
  <si>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</si>
  <si>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</si>
  <si>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</si>
  <si>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</si>
  <si>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</si>
  <si>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</si>
  <si>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</si>
  <si>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</si>
  <si>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</si>
  <si>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</si>
  <si>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</si>
  <si>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</si>
  <si>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</si>
  <si>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</si>
  <si>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</si>
  <si>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</si>
  <si>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</si>
  <si>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</si>
  <si>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</si>
  <si>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</si>
  <si>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</si>
  <si>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</si>
  <si>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</si>
  <si>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</si>
  <si>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</si>
  <si>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</si>
  <si>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</si>
  <si>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</si>
  <si>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</si>
  <si>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</si>
  <si>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</si>
  <si>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</si>
  <si>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</si>
  <si>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</si>
  <si>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</si>
  <si>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</si>
  <si>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</si>
  <si>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</si>
  <si>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</si>
  <si>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</si>
  <si>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</si>
  <si>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</si>
  <si>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</si>
  <si>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</si>
  <si>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</si>
  <si>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</si>
  <si>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</si>
  <si>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</si>
  <si>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</si>
  <si>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</si>
  <si>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</si>
  <si>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</si>
  <si>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</si>
  <si>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</si>
  <si>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</si>
  <si>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</si>
  <si>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</si>
  <si>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</si>
  <si>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</si>
  <si>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</si>
  <si>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</si>
  <si>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</si>
  <si>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</si>
  <si>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</si>
  <si>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</si>
  <si>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</si>
  <si>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</si>
  <si>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</si>
  <si>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</si>
  <si>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</si>
  <si>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</si>
  <si>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</si>
  <si>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</si>
  <si>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</si>
  <si>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</si>
  <si>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</si>
  <si>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</si>
  <si>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</si>
  <si>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</si>
  <si>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</si>
  <si>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</si>
  <si>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</si>
  <si>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</si>
  <si>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</si>
  <si>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</si>
  <si>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</si>
  <si>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</si>
  <si>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</si>
  <si>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</si>
  <si>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</si>
  <si>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</si>
  <si>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</si>
  <si>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</si>
  <si>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</si>
  <si>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</si>
  <si>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</si>
  <si>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</si>
  <si>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</si>
  <si>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</si>
  <si>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</si>
  <si>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</si>
  <si>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</si>
  <si>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</si>
  <si>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</si>
  <si>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</si>
  <si>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</si>
  <si>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</si>
  <si>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</si>
  <si>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</si>
  <si>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</si>
  <si>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</si>
  <si>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</si>
  <si>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</si>
  <si>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</si>
  <si>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</si>
  <si>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</si>
  <si>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</si>
  <si>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</si>
  <si>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</si>
  <si>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</si>
  <si>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</si>
  <si>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</si>
  <si>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</si>
  <si>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</si>
  <si>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</si>
  <si>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</si>
  <si>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</si>
  <si>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</si>
  <si>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</si>
  <si>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</si>
  <si>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</si>
  <si>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</si>
  <si>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</si>
  <si>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</si>
  <si>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</si>
  <si>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</si>
  <si>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</si>
  <si>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</si>
  <si>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</si>
  <si>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</si>
  <si>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</si>
  <si>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</si>
  <si>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</si>
  <si>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</si>
  <si>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</si>
  <si>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</si>
  <si>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</si>
  <si>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</si>
  <si>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</si>
  <si>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</si>
  <si>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</si>
  <si>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</si>
  <si>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</si>
  <si>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</si>
  <si>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</si>
  <si>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</si>
  <si>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</si>
  <si>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</si>
  <si>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</si>
  <si>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</si>
  <si>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</si>
  <si>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</si>
  <si>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</si>
  <si>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</si>
  <si>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</si>
  <si>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</si>
  <si>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</si>
  <si>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</si>
  <si>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</si>
  <si>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</si>
  <si>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</si>
  <si>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</si>
  <si>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</si>
  <si>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</si>
  <si>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</si>
  <si>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</si>
  <si>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</si>
  <si>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</si>
  <si>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</si>
  <si>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</si>
  <si>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</si>
  <si>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</si>
  <si>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</si>
  <si>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</si>
  <si>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</si>
  <si>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</si>
  <si>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</si>
  <si>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</si>
  <si>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</si>
  <si>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</si>
  <si>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</si>
  <si>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</si>
  <si>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</si>
  <si>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</si>
  <si>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</si>
  <si>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</si>
  <si>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</si>
  <si>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</si>
  <si>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</si>
  <si>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</si>
  <si>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</si>
  <si>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</si>
  <si>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</si>
  <si>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</si>
  <si>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</si>
  <si>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</si>
  <si>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</si>
  <si>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</si>
  <si>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</si>
  <si>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</si>
  <si>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</si>
  <si>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</si>
  <si>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</si>
  <si>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</si>
  <si>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</si>
  <si>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</si>
  <si>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</si>
  <si>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</si>
  <si>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</si>
  <si>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</si>
  <si>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</si>
  <si>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</si>
  <si>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</si>
  <si>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</si>
  <si>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</si>
  <si>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</si>
  <si>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</si>
  <si>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</si>
  <si>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</si>
  <si>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</si>
  <si>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</si>
  <si>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</si>
  <si>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</si>
  <si>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</si>
  <si>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</si>
  <si>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</si>
  <si>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</si>
  <si>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</si>
  <si>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</si>
  <si>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</si>
  <si>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</si>
  <si>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</si>
  <si>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</si>
  <si>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</si>
  <si>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</si>
  <si>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</si>
  <si>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</si>
  <si>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</si>
  <si>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</si>
  <si>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</si>
  <si>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</si>
  <si>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</si>
  <si>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</si>
  <si>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</si>
  <si>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</si>
  <si>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</si>
  <si>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</si>
  <si>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</si>
  <si>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</si>
  <si>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</si>
  <si>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</si>
  <si>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</si>
  <si>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</si>
  <si>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</si>
  <si>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</si>
  <si>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</si>
  <si>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</si>
  <si>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</si>
  <si>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</si>
  <si>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</si>
  <si>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</si>
  <si>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</si>
  <si>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</si>
  <si>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</si>
  <si>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</si>
  <si>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</si>
  <si>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</si>
  <si>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</si>
  <si>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</si>
  <si>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</si>
  <si>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</si>
  <si>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</si>
  <si>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</si>
  <si>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</si>
  <si>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</si>
  <si>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</si>
  <si>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</si>
  <si>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</si>
  <si>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</si>
  <si>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</si>
  <si>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</si>
  <si>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</si>
  <si>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</si>
  <si>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</si>
  <si>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</si>
  <si>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</si>
  <si>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</si>
  <si>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</si>
  <si>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</si>
  <si>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</si>
  <si>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</si>
  <si>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</si>
  <si>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</si>
  <si>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</si>
  <si>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</si>
  <si>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</si>
  <si>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</si>
  <si>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</si>
  <si>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</si>
  <si>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</si>
  <si>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</si>
  <si>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</si>
  <si>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</si>
  <si>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</si>
  <si>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</si>
  <si>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</si>
  <si>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</si>
  <si>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</si>
  <si>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</si>
  <si>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</si>
  <si>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</si>
  <si>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</si>
  <si>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</si>
  <si>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</si>
  <si>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</si>
  <si>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</si>
  <si>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</si>
  <si>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</si>
  <si>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</si>
  <si>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</si>
  <si>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</si>
  <si>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</si>
  <si>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</si>
  <si>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</si>
  <si>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</si>
  <si>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</si>
  <si>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</si>
  <si>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</si>
  <si>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</si>
  <si>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</si>
  <si>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</si>
  <si>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</si>
  <si>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</si>
  <si>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</si>
  <si>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</si>
  <si>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</si>
  <si>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</si>
  <si>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</si>
  <si>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</si>
  <si>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</si>
  <si>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</si>
  <si>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</si>
  <si>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</si>
  <si>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</si>
  <si>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</si>
  <si>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</si>
  <si>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</si>
  <si>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</si>
  <si>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</si>
  <si>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</si>
  <si>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</si>
  <si>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</si>
  <si>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</si>
  <si>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</si>
  <si>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</si>
  <si>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</si>
  <si>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</si>
  <si>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</si>
  <si>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</si>
  <si>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</si>
  <si>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</si>
  <si>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</si>
  <si>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</si>
  <si>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</si>
  <si>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</si>
  <si>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</si>
  <si>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</si>
  <si>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</si>
  <si>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</si>
  <si>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</si>
  <si>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</si>
  <si>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</si>
  <si>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</si>
  <si>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</si>
  <si>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</si>
  <si>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</si>
  <si>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</si>
  <si>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</si>
  <si>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</si>
  <si>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</si>
  <si>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</si>
  <si>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</si>
  <si>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</si>
  <si>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</si>
  <si>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</si>
  <si>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</si>
  <si>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</si>
  <si>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</si>
  <si>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</si>
  <si>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</si>
  <si>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</si>
  <si>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</si>
  <si>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</si>
  <si>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</si>
  <si>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</si>
  <si>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</si>
  <si>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</si>
  <si>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</si>
  <si>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</si>
  <si>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</si>
  <si>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</si>
  <si>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</si>
  <si>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</si>
  <si>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</si>
  <si>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</si>
  <si>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</si>
  <si>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</si>
  <si>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</si>
  <si>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</si>
  <si>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</si>
  <si>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</si>
  <si>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</si>
  <si>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</si>
  <si>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</si>
  <si>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</si>
  <si>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</si>
  <si>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</si>
  <si>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</si>
  <si>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</si>
  <si>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</si>
  <si>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</si>
  <si>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</si>
  <si>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</si>
  <si>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</si>
  <si>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</si>
  <si>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</si>
  <si>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</si>
  <si>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</si>
  <si>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</si>
  <si>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</si>
  <si>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</si>
  <si>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</si>
  <si>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</si>
  <si>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</si>
  <si>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</si>
  <si>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</si>
  <si>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</si>
  <si>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</si>
  <si>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</si>
  <si>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</si>
  <si>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</si>
  <si>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</si>
  <si>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</si>
  <si>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</si>
  <si>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</si>
  <si>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</si>
  <si>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</si>
  <si>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</si>
  <si>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</si>
  <si>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</si>
  <si>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</si>
  <si>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</si>
  <si>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</si>
  <si>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</si>
  <si>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</si>
  <si>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</si>
  <si>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</si>
  <si>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</si>
  <si>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</si>
  <si>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</si>
  <si>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</si>
  <si>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</si>
  <si>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</si>
  <si>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</si>
  <si>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</si>
  <si>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</si>
  <si>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</si>
  <si>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</si>
  <si>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</si>
  <si>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</si>
  <si>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</si>
  <si>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</si>
  <si>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</si>
  <si>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</si>
  <si>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</si>
  <si>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</si>
  <si>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</si>
  <si>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</si>
  <si>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</si>
  <si>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</si>
  <si>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</si>
  <si>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</si>
  <si>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</si>
  <si>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</si>
  <si>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</si>
  <si>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</si>
  <si>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</si>
  <si>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</si>
  <si>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</si>
  <si>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</si>
  <si>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</si>
  <si>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</si>
  <si>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</si>
  <si>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</si>
  <si>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</si>
  <si>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</si>
  <si>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</si>
  <si>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</si>
  <si>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</si>
  <si>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</si>
  <si>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</si>
  <si>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</si>
  <si>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</si>
  <si>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</si>
  <si>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</si>
  <si>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</si>
  <si>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</si>
  <si>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</si>
  <si>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</si>
  <si>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</si>
  <si>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</si>
  <si>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</si>
  <si>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</si>
  <si>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</si>
  <si>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</si>
  <si>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</si>
  <si>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</si>
  <si>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</si>
  <si>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</si>
  <si>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</si>
  <si>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</si>
  <si>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</si>
  <si>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</si>
  <si>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</si>
  <si>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</si>
  <si>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</si>
  <si>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</si>
  <si>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</si>
  <si>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</si>
  <si>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</si>
  <si>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</si>
  <si>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</si>
  <si>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</si>
  <si>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</si>
  <si>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</si>
  <si>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</si>
  <si>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</si>
  <si>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</si>
  <si>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</si>
  <si>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</si>
  <si>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</si>
  <si>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</si>
  <si>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</si>
  <si>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</si>
  <si>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</si>
  <si>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</si>
  <si>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</si>
  <si>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</si>
  <si>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</si>
  <si>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</si>
  <si>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</si>
  <si>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</si>
  <si>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</si>
  <si>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</si>
  <si>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</si>
  <si>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</si>
  <si>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</si>
  <si>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</si>
  <si>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</si>
  <si>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</si>
  <si>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</si>
  <si>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</si>
  <si>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</si>
  <si>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</si>
  <si>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</si>
  <si>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</si>
  <si>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</si>
  <si>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</si>
  <si>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</si>
  <si>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</si>
  <si>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</si>
  <si>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</si>
  <si>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</si>
  <si>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</si>
  <si>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</si>
  <si>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</si>
  <si>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</si>
  <si>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</si>
  <si>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</si>
  <si>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</si>
  <si>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</si>
  <si>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</si>
  <si>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</si>
  <si>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</si>
  <si>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</si>
  <si>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</si>
  <si>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</si>
  <si>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</si>
  <si>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</si>
  <si>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</si>
  <si>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</si>
  <si>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</si>
  <si>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</si>
  <si>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</si>
  <si>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</si>
  <si>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</si>
  <si>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</si>
  <si>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</si>
  <si>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</si>
  <si>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</si>
  <si>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</si>
  <si>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</si>
  <si>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</si>
  <si>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</si>
  <si>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</si>
  <si>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</si>
  <si>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</si>
  <si>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</si>
  <si>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</si>
  <si>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</si>
  <si>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</si>
  <si>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</si>
  <si>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</si>
  <si>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</si>
  <si>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</si>
  <si>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</si>
  <si>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</si>
  <si>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</si>
  <si>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</si>
  <si>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</si>
  <si>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</si>
  <si>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</si>
  <si>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</si>
  <si>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</si>
  <si>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</si>
  <si>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</si>
  <si>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</si>
  <si>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</si>
  <si>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</si>
  <si>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</si>
  <si>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</si>
  <si>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</si>
  <si>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</si>
  <si>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</si>
  <si>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</si>
  <si>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</si>
  <si>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</si>
  <si>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</si>
  <si>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</si>
  <si>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</si>
  <si>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</si>
  <si>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</si>
  <si>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</si>
  <si>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</si>
  <si>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</si>
  <si>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</si>
  <si>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</si>
  <si>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</si>
  <si>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</si>
  <si>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</si>
  <si>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</si>
  <si>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</si>
  <si>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</si>
  <si>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</si>
  <si>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</si>
  <si>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</si>
  <si>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</si>
  <si>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</si>
  <si>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</si>
  <si>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</si>
  <si>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</si>
  <si>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</si>
  <si>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</si>
  <si>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</si>
  <si>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</si>
  <si>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</si>
  <si>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</si>
  <si>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</si>
  <si>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</si>
  <si>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</si>
  <si>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</si>
  <si>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</si>
  <si>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</si>
  <si>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</si>
  <si>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</si>
  <si>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</si>
  <si>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</si>
  <si>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</si>
  <si>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</si>
  <si>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</si>
  <si>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</si>
  <si>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</si>
  <si>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</si>
  <si>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</si>
  <si>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</si>
  <si>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</si>
  <si>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</si>
  <si>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</si>
  <si>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</si>
  <si>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</si>
  <si>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</si>
  <si>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</si>
  <si>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</si>
  <si>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</si>
  <si>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</si>
  <si>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</si>
  <si>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</si>
  <si>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</si>
  <si>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</si>
  <si>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</si>
  <si>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</si>
  <si>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</si>
  <si>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</si>
  <si>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</si>
  <si>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</si>
  <si>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</si>
  <si>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</si>
  <si>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</si>
  <si>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</si>
  <si>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</si>
  <si>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</si>
  <si>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</si>
  <si>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</si>
  <si>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</si>
  <si>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</si>
  <si>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</si>
  <si>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</si>
  <si>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</si>
  <si>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</si>
  <si>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</si>
  <si>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</si>
  <si>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</si>
  <si>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</si>
  <si>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</si>
  <si>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</si>
  <si>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</si>
  <si>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</si>
  <si>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</si>
  <si>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</si>
  <si>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</si>
  <si>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</si>
  <si>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</si>
  <si>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</si>
  <si>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</si>
  <si>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</si>
  <si>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</si>
  <si>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</si>
  <si>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</si>
  <si>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</si>
  <si>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</si>
  <si>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</si>
  <si>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</si>
  <si>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</si>
  <si>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</si>
  <si>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</si>
  <si>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</si>
  <si>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</si>
  <si>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</si>
  <si>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</si>
  <si>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</si>
  <si>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</si>
  <si>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</si>
  <si>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</si>
  <si>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</si>
  <si>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</si>
  <si>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</si>
  <si>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</si>
  <si>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</si>
  <si>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</si>
  <si>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</si>
  <si>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</si>
  <si>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</si>
  <si>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</si>
  <si>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</si>
  <si>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</si>
  <si>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</si>
  <si>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</si>
  <si>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</si>
  <si>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</si>
  <si>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</si>
  <si>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</si>
  <si>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</si>
  <si>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</si>
  <si>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</si>
  <si>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</si>
  <si>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</si>
  <si>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</si>
  <si>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</si>
  <si>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</si>
  <si>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</si>
  <si>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</si>
  <si>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</si>
  <si>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</si>
  <si>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</si>
  <si>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</si>
  <si>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</si>
  <si>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</si>
  <si>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</si>
  <si>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</si>
  <si>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</si>
  <si>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</si>
  <si>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</si>
  <si>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</si>
  <si>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</si>
  <si>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</si>
  <si>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</si>
  <si>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</si>
  <si>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</si>
  <si>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</si>
  <si>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</si>
  <si>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</si>
  <si>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</si>
  <si>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</si>
  <si>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</si>
  <si>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</si>
  <si>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</si>
  <si>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</si>
  <si>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</si>
  <si>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</si>
  <si>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</si>
  <si>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</si>
  <si>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</si>
  <si>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</si>
  <si>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</si>
  <si>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</si>
  <si>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</si>
  <si>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</si>
  <si>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</si>
  <si>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</si>
  <si>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</si>
  <si>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</si>
  <si>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</si>
  <si>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</si>
  <si>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</si>
  <si>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</si>
  <si>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</si>
  <si>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</si>
  <si>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</si>
  <si>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</si>
  <si>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</si>
  <si>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</si>
  <si>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</si>
  <si>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</si>
  <si>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</si>
  <si>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</si>
  <si>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</si>
  <si>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</si>
  <si>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</si>
  <si>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</si>
  <si>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</si>
  <si>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</si>
  <si>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</si>
  <si>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</si>
  <si>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</si>
  <si>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</si>
  <si>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</si>
  <si>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</si>
  <si>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</si>
  <si>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</si>
  <si>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</si>
  <si>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</si>
  <si>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</si>
  <si>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</si>
  <si>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</si>
  <si>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</si>
  <si>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</si>
  <si>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</si>
  <si>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</si>
  <si>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</si>
  <si>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</si>
  <si>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</si>
  <si>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</si>
  <si>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</si>
  <si>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</si>
  <si>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</si>
  <si>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</si>
  <si>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</si>
  <si>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</si>
  <si>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</si>
  <si>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</si>
  <si>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</si>
  <si>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</si>
  <si>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</si>
  <si>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</si>
  <si>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</si>
  <si>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</si>
  <si>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</si>
  <si>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</si>
  <si>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</si>
  <si>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</si>
  <si>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</si>
  <si>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</si>
  <si>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</si>
  <si>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</si>
  <si>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</si>
  <si>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</si>
  <si>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</si>
  <si>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</si>
  <si>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</si>
  <si>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</si>
  <si>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</si>
  <si>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</si>
  <si>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</si>
  <si>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</si>
  <si>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</si>
  <si>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</si>
  <si>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</si>
  <si>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</si>
  <si>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</si>
  <si>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</si>
  <si>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</si>
  <si>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</si>
  <si>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</si>
  <si>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</si>
  <si>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</si>
  <si>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</si>
  <si>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</si>
  <si>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</si>
  <si>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</si>
  <si>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</si>
  <si>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</si>
  <si>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</si>
  <si>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</si>
  <si>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</si>
  <si>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</si>
  <si>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</si>
  <si>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</si>
  <si>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</si>
  <si>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</si>
  <si>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</si>
  <si>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</si>
  <si>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</si>
  <si>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</si>
  <si>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</si>
  <si>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</si>
  <si>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</si>
  <si>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</si>
  <si>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</si>
  <si>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</si>
  <si>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</si>
  <si>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</si>
  <si>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</si>
  <si>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</si>
  <si>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</si>
  <si>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</si>
  <si>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</si>
  <si>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</si>
  <si>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</si>
  <si>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</si>
  <si>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</si>
  <si>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</si>
  <si>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</si>
  <si>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</si>
  <si>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</si>
  <si>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</si>
  <si>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</si>
  <si>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</si>
  <si>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</si>
  <si>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</si>
  <si>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</si>
  <si>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</si>
  <si>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</si>
  <si>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</si>
  <si>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</si>
  <si>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</si>
  <si>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</si>
  <si>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</si>
  <si>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</si>
  <si>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</si>
  <si>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</si>
  <si>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</si>
  <si>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</si>
  <si>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</si>
  <si>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</si>
  <si>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</si>
  <si>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</si>
  <si>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</si>
  <si>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</si>
  <si>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</si>
  <si>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</si>
  <si>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</si>
  <si>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</si>
  <si>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</si>
  <si>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</si>
  <si>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</si>
  <si>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</si>
  <si>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</si>
  <si>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</si>
  <si>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</si>
  <si>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</si>
  <si>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</si>
  <si>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</si>
  <si>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</si>
  <si>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</si>
  <si>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</si>
  <si>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</si>
  <si>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</si>
  <si>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</si>
  <si>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</si>
  <si>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</si>
  <si>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</si>
  <si>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</si>
  <si>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</si>
  <si>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</si>
  <si>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</si>
  <si>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</si>
  <si>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</si>
  <si>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</si>
  <si>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</si>
  <si>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</si>
  <si>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</si>
  <si>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</si>
  <si>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</si>
  <si>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</si>
  <si>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</si>
  <si>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</si>
  <si>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</si>
  <si>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</si>
  <si>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</si>
  <si>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</si>
  <si>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</si>
  <si>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</si>
  <si>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</si>
  <si>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</si>
  <si>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</si>
  <si>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</si>
  <si>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</si>
  <si>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</si>
  <si>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</si>
  <si>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</si>
  <si>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</si>
  <si>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</si>
  <si>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</si>
  <si>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</si>
  <si>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</si>
  <si>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</si>
  <si>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</si>
  <si>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</si>
  <si>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</si>
  <si>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</si>
  <si>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</si>
  <si>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</si>
  <si>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</si>
  <si>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</si>
  <si>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</si>
  <si>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</si>
  <si>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</si>
  <si>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</si>
  <si>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</si>
  <si>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</si>
  <si>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</si>
  <si>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</si>
  <si>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</si>
  <si>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</si>
  <si>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</si>
  <si>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</si>
  <si>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</si>
  <si>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</si>
  <si>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</si>
  <si>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</si>
  <si>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</si>
  <si>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</si>
  <si>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</si>
  <si>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</si>
  <si>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</si>
  <si>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</si>
  <si>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</si>
  <si>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</si>
  <si>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</si>
  <si>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</si>
  <si>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</si>
  <si>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</si>
  <si>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</si>
  <si>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</si>
  <si>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</si>
  <si>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</si>
  <si>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</si>
  <si>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</si>
  <si>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</si>
  <si>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</si>
  <si>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</si>
  <si>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</si>
  <si>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</si>
  <si>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</si>
  <si>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</si>
  <si>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</si>
  <si>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</si>
  <si>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</si>
  <si>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</si>
  <si>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</si>
  <si>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</si>
  <si>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</si>
  <si>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</si>
  <si>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</si>
  <si>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</si>
  <si>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</si>
  <si>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</si>
  <si>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</si>
  <si>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</si>
  <si>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</si>
  <si>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</si>
  <si>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</si>
  <si>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</si>
  <si>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</si>
  <si>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</si>
  <si>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</si>
  <si>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</si>
  <si>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</si>
  <si>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</si>
  <si>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</si>
  <si>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</si>
  <si>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</si>
  <si>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</si>
  <si>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</si>
  <si>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</si>
  <si>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</si>
  <si>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</si>
  <si>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</si>
  <si>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</si>
  <si>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</si>
  <si>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</si>
  <si>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</si>
  <si>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</si>
  <si>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</si>
  <si>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</si>
  <si>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</si>
  <si>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</si>
  <si>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</si>
  <si>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</si>
  <si>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</si>
  <si>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</si>
  <si>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</si>
  <si>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</si>
  <si>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</si>
  <si>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</si>
  <si>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</si>
  <si>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</si>
  <si>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</si>
  <si>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</si>
  <si>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</si>
  <si>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</si>
  <si>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</si>
  <si>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</si>
  <si>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</si>
  <si>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</si>
  <si>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</si>
  <si>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</si>
  <si>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</si>
  <si>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</si>
  <si>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</si>
  <si>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</si>
  <si>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</si>
  <si>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</si>
  <si>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</si>
  <si>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</si>
  <si>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</si>
  <si>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</si>
  <si>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</si>
  <si>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</si>
  <si>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</si>
  <si>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</si>
  <si>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</si>
  <si>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</si>
  <si>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</si>
  <si>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</si>
  <si>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</si>
  <si>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</si>
  <si>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</si>
  <si>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</si>
  <si>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</si>
  <si>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</si>
  <si>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</si>
  <si>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</si>
  <si>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</si>
  <si>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</si>
  <si>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</si>
  <si>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</si>
  <si>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</si>
  <si>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</si>
  <si>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</si>
  <si>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</si>
  <si>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</si>
  <si>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</si>
  <si>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</si>
  <si>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</si>
  <si>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</si>
  <si>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</si>
  <si>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</si>
  <si>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</si>
  <si>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</si>
  <si>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</si>
  <si>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</si>
  <si>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</si>
  <si>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</si>
  <si>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</si>
  <si>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</si>
  <si>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</si>
  <si>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</si>
  <si>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</si>
  <si>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</si>
  <si>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</si>
  <si>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</si>
  <si>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</si>
  <si>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</si>
  <si>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</si>
  <si>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</si>
  <si>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</si>
  <si>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</si>
  <si>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</si>
  <si>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</si>
  <si>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</si>
  <si>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</si>
  <si>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</si>
  <si>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</si>
  <si>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</si>
  <si>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</si>
  <si>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</si>
  <si>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</si>
  <si>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</si>
  <si>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</si>
  <si>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</si>
  <si>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</si>
  <si>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</si>
  <si>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</si>
  <si>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</si>
  <si>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</si>
  <si>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</si>
  <si>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</si>
  <si>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</si>
  <si>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</si>
  <si>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</si>
  <si>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</si>
  <si>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</si>
  <si>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</si>
  <si>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</si>
  <si>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</si>
  <si>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</si>
  <si>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</si>
  <si>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</si>
  <si>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</si>
  <si>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</si>
  <si>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</si>
  <si>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</si>
  <si>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</si>
  <si>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</si>
  <si>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</si>
  <si>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</si>
  <si>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</si>
  <si>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</si>
  <si>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</si>
  <si>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</si>
  <si>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</si>
  <si>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</si>
  <si>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</si>
  <si>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</si>
  <si>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</si>
  <si>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</si>
  <si>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</si>
  <si>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</si>
  <si>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</si>
  <si>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</si>
  <si>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</si>
  <si>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</si>
  <si>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</si>
  <si>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</si>
  <si>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</si>
  <si>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</si>
  <si>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</si>
  <si>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</si>
  <si>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</si>
  <si>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</si>
  <si>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</si>
  <si>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</si>
  <si>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</si>
  <si>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</si>
  <si>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</si>
  <si>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</si>
  <si>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</si>
  <si>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</si>
  <si>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</si>
  <si>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</si>
  <si>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</si>
  <si>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</si>
  <si>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</si>
  <si>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</si>
  <si>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</si>
  <si>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</si>
  <si>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</si>
  <si>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</si>
  <si>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</si>
  <si>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</si>
  <si>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</si>
  <si>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</si>
  <si>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</si>
  <si>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</si>
  <si>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</si>
  <si>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</si>
  <si>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</si>
  <si>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</si>
  <si>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</si>
  <si>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</si>
  <si>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</si>
  <si>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</si>
  <si>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</si>
  <si>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</si>
  <si>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</si>
  <si>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</si>
  <si>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</si>
  <si>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</si>
  <si>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</si>
  <si>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</si>
  <si>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</si>
  <si>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</si>
  <si>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</si>
  <si>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</si>
  <si>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</si>
  <si>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</si>
  <si>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</si>
  <si>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</si>
  <si>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</si>
  <si>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</si>
  <si>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</si>
  <si>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</si>
  <si>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</si>
  <si>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</si>
  <si>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</si>
  <si>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</si>
  <si>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</si>
  <si>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</si>
  <si>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</si>
  <si>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</si>
  <si>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</si>
  <si>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</si>
  <si>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</si>
  <si>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</si>
  <si>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</si>
  <si>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</si>
  <si>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</si>
  <si>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</si>
  <si>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</si>
  <si>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</si>
  <si>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</si>
  <si>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</si>
  <si>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</si>
  <si>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</si>
  <si>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</si>
  <si>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</si>
  <si>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</si>
  <si>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</si>
  <si>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</si>
  <si>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</si>
  <si>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</si>
  <si>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</si>
  <si>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</si>
  <si>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</si>
  <si>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</si>
  <si>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</si>
  <si>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</si>
  <si>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</si>
  <si>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</si>
  <si>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</si>
  <si>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</si>
  <si>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</si>
  <si>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</si>
  <si>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</si>
  <si>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</si>
  <si>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</si>
  <si>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</si>
  <si>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</si>
  <si>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</si>
  <si>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</si>
  <si>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</si>
  <si>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</si>
  <si>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</si>
  <si>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</si>
  <si>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</si>
  <si>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</si>
  <si>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</si>
  <si>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</si>
  <si>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</si>
  <si>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</si>
  <si>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</si>
  <si>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</si>
  <si>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</si>
  <si>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</si>
  <si>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</si>
  <si>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</si>
  <si>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</si>
  <si>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</si>
  <si>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</si>
  <si>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</si>
  <si>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</si>
  <si>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</si>
  <si>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</si>
  <si>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</si>
  <si>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</si>
  <si>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</si>
  <si>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</si>
  <si>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</si>
  <si>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</si>
  <si>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</si>
  <si>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</si>
  <si>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</si>
  <si>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</si>
  <si>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</si>
  <si>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</si>
  <si>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</si>
  <si>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</si>
  <si>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</si>
  <si>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</si>
  <si>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</si>
  <si>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</si>
  <si>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</si>
  <si>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</si>
  <si>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</si>
  <si>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</si>
  <si>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</si>
  <si>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</si>
  <si>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</si>
  <si>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</si>
  <si>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</si>
  <si>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</si>
  <si>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</si>
  <si>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</si>
  <si>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</si>
  <si>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</si>
  <si>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</si>
  <si>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</si>
  <si>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</si>
  <si>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</si>
  <si>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</si>
  <si>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</si>
  <si>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</si>
  <si>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</si>
  <si>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</si>
  <si>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</si>
  <si>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</si>
  <si>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</si>
  <si>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</si>
  <si>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</si>
  <si>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</si>
  <si>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</si>
  <si>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</si>
  <si>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</si>
  <si>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</si>
  <si>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</si>
  <si>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</si>
  <si>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</si>
  <si>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</si>
  <si>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</si>
  <si>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</si>
  <si>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</si>
  <si>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</si>
  <si>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</si>
  <si>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</si>
  <si>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</si>
  <si>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</si>
  <si>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</si>
  <si>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</si>
  <si>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</si>
  <si>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</si>
  <si>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</si>
  <si>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</si>
  <si>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</si>
  <si>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</si>
  <si>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</si>
  <si>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</si>
  <si>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</si>
  <si>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</si>
  <si>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</si>
  <si>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</si>
  <si>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</si>
  <si>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</si>
  <si>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</si>
  <si>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</si>
  <si>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</si>
  <si>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</si>
  <si>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</si>
  <si>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</si>
  <si>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</si>
  <si>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</si>
  <si>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</si>
  <si>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</si>
  <si>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</si>
  <si>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</si>
  <si>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</si>
  <si>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</si>
  <si>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</si>
  <si>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</si>
  <si>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</si>
  <si>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</si>
  <si>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</si>
  <si>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</si>
  <si>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</si>
  <si>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</si>
  <si>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</si>
  <si>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</si>
  <si>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</si>
  <si>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</si>
  <si>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</si>
  <si>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</si>
  <si>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</si>
  <si>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</si>
  <si>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</si>
  <si>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</si>
  <si>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</si>
  <si>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</si>
  <si>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</si>
  <si>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</si>
  <si>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</si>
  <si>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</si>
  <si>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</si>
  <si>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</si>
  <si>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</si>
  <si>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</si>
  <si>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</si>
  <si>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</si>
  <si>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</si>
  <si>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</si>
  <si>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</si>
  <si>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</si>
  <si>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</si>
  <si>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</si>
  <si>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</si>
  <si>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</si>
  <si>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</si>
  <si>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</si>
  <si>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</si>
  <si>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</si>
  <si>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</si>
  <si>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</si>
  <si>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</si>
  <si>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</si>
  <si>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</si>
  <si>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</si>
  <si>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</si>
  <si>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</si>
  <si>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</si>
  <si>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</si>
  <si>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</si>
  <si>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</si>
  <si>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</si>
  <si>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</si>
  <si>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</si>
  <si>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</si>
  <si>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</si>
  <si>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</si>
  <si>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</si>
  <si>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</si>
  <si>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</si>
  <si>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</si>
  <si>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</si>
  <si>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</si>
  <si>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</si>
  <si>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</si>
  <si>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</si>
  <si>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</si>
  <si>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</si>
  <si>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</si>
  <si>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</si>
  <si>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</si>
  <si>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</si>
  <si>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</si>
  <si>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</si>
  <si>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</si>
  <si>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</si>
  <si>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</si>
  <si>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</si>
  <si>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</si>
  <si>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</si>
  <si>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</si>
  <si>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</si>
  <si>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</si>
  <si>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</si>
  <si>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</si>
  <si>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</si>
  <si>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</si>
  <si>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</si>
  <si>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</si>
  <si>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</si>
  <si>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</si>
  <si>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</si>
  <si>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</si>
  <si>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</si>
  <si>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</si>
  <si>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</si>
  <si>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</si>
  <si>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</si>
  <si>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</si>
  <si>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</si>
  <si>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</si>
  <si>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</si>
  <si>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</si>
  <si>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</si>
  <si>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</si>
  <si>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</si>
  <si>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</si>
  <si>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</si>
  <si>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</si>
  <si>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</si>
  <si>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</si>
  <si>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</si>
  <si>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</si>
  <si>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</si>
  <si>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</si>
  <si>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</si>
  <si>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</si>
  <si>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</si>
  <si>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</si>
  <si>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</si>
  <si>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</si>
  <si>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</si>
  <si>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</si>
  <si>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</si>
  <si>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</si>
  <si>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</si>
  <si>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</si>
  <si>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</si>
  <si>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</si>
  <si>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</si>
  <si>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</si>
  <si>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</si>
  <si>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</si>
  <si>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</si>
  <si>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</si>
  <si>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</si>
  <si>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</si>
  <si>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</si>
  <si>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</si>
  <si>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</si>
  <si>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</si>
  <si>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</si>
  <si>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</si>
  <si>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</si>
  <si>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</si>
  <si>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</si>
  <si>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</si>
  <si>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</si>
  <si>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</si>
  <si>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</si>
  <si>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</si>
  <si>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</si>
  <si>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</si>
  <si>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</si>
  <si>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</si>
  <si>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</si>
  <si>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</si>
  <si>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</si>
  <si>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</si>
  <si>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</si>
  <si>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</si>
  <si>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</si>
  <si>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</si>
  <si>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</si>
  <si>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</si>
  <si>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</si>
  <si>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</si>
  <si>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</si>
  <si>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</si>
  <si>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</si>
  <si>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</si>
  <si>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</si>
  <si>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</si>
  <si>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</si>
  <si>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</si>
  <si>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</si>
  <si>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</si>
  <si>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</si>
  <si>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</si>
  <si>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</si>
  <si>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</si>
  <si>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</si>
  <si>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</si>
  <si>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</si>
  <si>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</si>
  <si>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</si>
  <si>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</si>
  <si>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</si>
  <si>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</si>
  <si>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</si>
  <si>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</si>
  <si>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</si>
  <si>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</si>
  <si>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</si>
  <si>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</si>
  <si>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</si>
  <si>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</si>
  <si>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</si>
  <si>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</si>
  <si>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</si>
  <si>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</si>
  <si>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</si>
  <si>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</si>
  <si>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</si>
  <si>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</si>
  <si>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</si>
  <si>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</si>
  <si>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</si>
  <si>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</si>
  <si>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</si>
  <si>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</si>
  <si>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</si>
  <si>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</si>
  <si>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</si>
  <si>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</si>
  <si>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</si>
  <si>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</si>
  <si>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</si>
  <si>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</si>
  <si>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</si>
  <si>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</si>
  <si>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</si>
  <si>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</si>
  <si>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</si>
  <si>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</si>
  <si>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</si>
  <si>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</si>
  <si>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</si>
  <si>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</si>
  <si>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</si>
  <si>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</si>
  <si>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</si>
  <si>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</si>
  <si>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</si>
  <si>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</si>
  <si>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</si>
  <si>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</si>
  <si>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</si>
  <si>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</si>
  <si>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</si>
  <si>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</si>
  <si>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</si>
  <si>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</si>
  <si>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</si>
  <si>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</si>
  <si>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</si>
  <si>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</si>
  <si>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</si>
  <si>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</si>
  <si>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</si>
  <si>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</si>
  <si>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</si>
  <si>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</si>
  <si>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</si>
  <si>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</si>
  <si>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</si>
  <si>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</si>
  <si>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</si>
  <si>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</si>
  <si>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</si>
  <si>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</si>
  <si>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</si>
  <si>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</si>
  <si>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</si>
  <si>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</si>
  <si>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</si>
  <si>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</si>
  <si>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</si>
  <si>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</si>
  <si>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</si>
  <si>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</si>
  <si>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</si>
  <si>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</si>
  <si>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</si>
  <si>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</si>
  <si>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</si>
  <si>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</si>
  <si>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</si>
  <si>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</si>
  <si>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</si>
  <si>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</si>
  <si>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</si>
  <si>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</si>
  <si>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</si>
  <si>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</si>
  <si>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</si>
  <si>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</si>
  <si>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</si>
  <si>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</si>
  <si>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</si>
  <si>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</si>
  <si>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</si>
  <si>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</si>
  <si>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</si>
  <si>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</si>
  <si>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</si>
  <si>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</si>
  <si>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</si>
  <si>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</si>
  <si>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</si>
  <si>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</si>
  <si>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</si>
  <si>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</si>
  <si>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</si>
  <si>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</si>
  <si>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</si>
  <si>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</si>
  <si>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</si>
  <si>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</si>
  <si>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</si>
  <si>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</si>
  <si>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</si>
  <si>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</si>
  <si>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</si>
  <si>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</si>
  <si>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</si>
  <si>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</si>
  <si>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</si>
  <si>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</si>
  <si>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</si>
  <si>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</si>
  <si>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</si>
  <si>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</si>
  <si>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</si>
  <si>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</si>
  <si>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</si>
  <si>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</si>
  <si>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</si>
  <si>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</si>
  <si>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</si>
  <si>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</si>
  <si>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</si>
  <si>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</si>
  <si>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</si>
  <si>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</si>
  <si>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</si>
  <si>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</si>
  <si>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</si>
  <si>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</si>
  <si>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</si>
  <si>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</si>
  <si>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</si>
  <si>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</si>
  <si>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</si>
  <si>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</si>
  <si>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</si>
  <si>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</si>
  <si>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</si>
  <si>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</si>
  <si>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</si>
  <si>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</si>
  <si>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</si>
  <si>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</si>
  <si>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</si>
  <si>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</si>
  <si>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</si>
  <si>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</si>
  <si>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</si>
  <si>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</si>
  <si>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</si>
  <si>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</si>
  <si>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</si>
  <si>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</si>
  <si>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</si>
  <si>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</si>
  <si>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</si>
  <si>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</si>
  <si>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</si>
  <si>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</si>
  <si>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</si>
  <si>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</si>
  <si>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</si>
  <si>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</si>
  <si>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</si>
  <si>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</si>
  <si>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</si>
  <si>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</si>
  <si>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</si>
  <si>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</si>
  <si>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</si>
  <si>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</si>
  <si>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</si>
  <si>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</si>
  <si>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</si>
  <si>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</si>
  <si>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</si>
  <si>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</si>
  <si>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</si>
  <si>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</si>
  <si>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</si>
  <si>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</si>
  <si>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</si>
  <si>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</si>
  <si>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</si>
  <si>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</si>
  <si>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</si>
  <si>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</si>
  <si>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</si>
  <si>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</si>
  <si>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</si>
  <si>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</si>
  <si>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</si>
  <si>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</si>
  <si>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</si>
  <si>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</si>
  <si>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</si>
  <si>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</si>
  <si>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</si>
  <si>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</si>
  <si>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</si>
  <si>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</si>
  <si>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</si>
  <si>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</si>
  <si>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</si>
  <si>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</si>
  <si>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</si>
  <si>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</si>
  <si>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</si>
  <si>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</si>
  <si>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</si>
  <si>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</si>
  <si>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</si>
  <si>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</si>
  <si>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</si>
  <si>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</si>
  <si>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</si>
  <si>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</si>
  <si>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</si>
  <si>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</si>
  <si>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</si>
  <si>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</si>
  <si>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</si>
  <si>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</si>
  <si>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</si>
  <si>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</si>
  <si>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</si>
  <si>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</si>
  <si>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</si>
  <si>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</si>
  <si>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</si>
  <si>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</si>
  <si>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</si>
  <si>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</si>
  <si>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</si>
  <si>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</si>
  <si>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</si>
  <si>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</si>
  <si>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</si>
  <si>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</si>
  <si>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</si>
  <si>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</si>
  <si>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</si>
  <si>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</si>
  <si>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</si>
  <si>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</si>
  <si>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</si>
  <si>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</si>
  <si>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</si>
  <si>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</si>
  <si>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</si>
  <si>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</si>
  <si>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</si>
  <si>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</si>
  <si>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</si>
  <si>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</si>
  <si>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</si>
  <si>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</si>
  <si>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</si>
  <si>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</si>
  <si>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</si>
  <si>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</si>
  <si>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</si>
  <si>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</si>
  <si>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</si>
  <si>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</si>
  <si>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</si>
  <si>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</si>
  <si>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</si>
  <si>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</si>
  <si>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</si>
  <si>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</si>
  <si>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</si>
  <si>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</si>
  <si>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</si>
  <si>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</si>
  <si>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</si>
  <si>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</si>
  <si>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</si>
  <si>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</si>
  <si>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</si>
  <si>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</si>
  <si>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</si>
  <si>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</si>
  <si>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</si>
  <si>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</si>
  <si>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</si>
  <si>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</si>
  <si>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</si>
  <si>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</si>
  <si>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</si>
  <si>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</si>
  <si>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</si>
  <si>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</si>
  <si>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</si>
  <si>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</si>
  <si>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</si>
  <si>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</si>
  <si>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</si>
  <si>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</si>
  <si>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</si>
  <si>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</si>
  <si>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</si>
  <si>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</si>
  <si>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</si>
  <si>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</si>
  <si>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</si>
  <si>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</si>
  <si>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</si>
  <si>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</si>
  <si>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</si>
  <si>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</si>
  <si>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</si>
  <si>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</si>
  <si>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</si>
  <si>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</si>
  <si>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</si>
  <si>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</si>
  <si>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</si>
  <si>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</si>
  <si>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</si>
  <si>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</si>
  <si>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</si>
  <si>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</si>
  <si>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</si>
  <si>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</si>
  <si>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</si>
  <si>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</si>
  <si>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</si>
  <si>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</si>
  <si>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</si>
  <si>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</si>
  <si>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</si>
  <si>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</si>
  <si>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</si>
  <si>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</si>
  <si>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</si>
  <si>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</si>
  <si>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</si>
  <si>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</si>
  <si>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</si>
  <si>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</si>
  <si>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</si>
  <si>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</si>
  <si>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</si>
  <si>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</si>
  <si>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</si>
  <si>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</si>
  <si>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</si>
  <si>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</si>
  <si>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</si>
  <si>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</si>
  <si>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</si>
  <si>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</si>
  <si>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</si>
  <si>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</si>
  <si>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</si>
  <si>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</si>
  <si>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</si>
  <si>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</si>
  <si>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</si>
  <si>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</si>
  <si>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</si>
  <si>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</si>
  <si>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</si>
  <si>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</si>
  <si>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</si>
  <si>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</si>
  <si>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</si>
  <si>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</si>
  <si>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</si>
  <si>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</si>
  <si>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</si>
  <si>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</si>
  <si>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</si>
  <si>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</si>
  <si>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</si>
  <si>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</si>
  <si>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</si>
  <si>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</si>
  <si>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</si>
  <si>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</si>
  <si>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</si>
  <si>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</si>
  <si>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</si>
  <si>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</si>
  <si>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</si>
  <si>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</si>
  <si>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</si>
  <si>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</si>
  <si>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</si>
  <si>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</si>
  <si>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</si>
  <si>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</si>
  <si>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</si>
  <si>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</si>
  <si>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</si>
  <si>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</si>
  <si>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</si>
  <si>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</si>
  <si>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</si>
  <si>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</si>
  <si>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</si>
  <si>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</si>
  <si>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</si>
  <si>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</si>
  <si>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</si>
  <si>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</si>
  <si>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</si>
  <si>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</si>
  <si>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</si>
  <si>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</si>
  <si>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</si>
  <si>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</si>
  <si>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</si>
  <si>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</si>
  <si>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</si>
  <si>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</si>
  <si>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</si>
  <si>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</si>
  <si>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</si>
  <si>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</si>
  <si>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</si>
  <si>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</si>
  <si>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</si>
  <si>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</si>
  <si>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</si>
  <si>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</si>
  <si>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</si>
  <si>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</si>
  <si>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</si>
  <si>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</si>
  <si>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</si>
  <si>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</si>
  <si>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</si>
  <si>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</si>
  <si>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</si>
  <si>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</si>
  <si>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</si>
  <si>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</si>
  <si>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</si>
  <si>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</si>
  <si>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</si>
  <si>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</si>
  <si>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</si>
  <si>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</si>
  <si>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</si>
  <si>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</si>
  <si>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</si>
  <si>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</si>
  <si>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</si>
  <si>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</si>
  <si>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</si>
  <si>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</si>
  <si>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</si>
  <si>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</si>
  <si>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</si>
  <si>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</si>
  <si>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</si>
  <si>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</si>
  <si>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</si>
  <si>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</si>
  <si>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</si>
  <si>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</si>
  <si>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</si>
  <si>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</si>
  <si>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</si>
  <si>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</si>
  <si>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</si>
  <si>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</si>
  <si>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</si>
  <si>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</si>
  <si>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</si>
  <si>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</si>
  <si>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</si>
  <si>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</si>
  <si>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</si>
  <si>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</si>
  <si>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</si>
  <si>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</si>
  <si>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</si>
  <si>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</si>
  <si>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</si>
  <si>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</si>
  <si>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</si>
  <si>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</si>
  <si>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</si>
  <si>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</si>
  <si>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</si>
  <si>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</si>
  <si>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</si>
  <si>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</si>
  <si>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</si>
  <si>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</si>
  <si>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</si>
  <si>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</si>
  <si>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</si>
  <si>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</si>
  <si>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</si>
  <si>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</si>
  <si>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</si>
  <si>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</si>
  <si>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</si>
  <si>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</si>
  <si>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</si>
  <si>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</si>
  <si>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</si>
  <si>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</si>
  <si>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</si>
  <si>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</si>
  <si>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</si>
  <si>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</si>
  <si>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</si>
  <si>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</si>
  <si>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</si>
  <si>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</si>
  <si>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</si>
  <si>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</si>
  <si>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</si>
  <si>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</si>
  <si>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</si>
  <si>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</si>
  <si>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</si>
  <si>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</si>
  <si>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</si>
  <si>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</si>
  <si>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</si>
  <si>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</si>
  <si>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</si>
  <si>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</si>
  <si>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</si>
  <si>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</si>
  <si>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</si>
  <si>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</si>
  <si>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</si>
  <si>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</si>
  <si>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</si>
  <si>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</si>
  <si>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</si>
  <si>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</si>
  <si>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</si>
  <si>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</si>
  <si>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</si>
  <si>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</si>
  <si>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</si>
  <si>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</si>
  <si>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</si>
  <si>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</si>
  <si>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</si>
  <si>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</si>
  <si>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</si>
  <si>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</si>
  <si>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</si>
  <si>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</si>
  <si>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</si>
  <si>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</si>
  <si>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</si>
  <si>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</si>
  <si>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</si>
  <si>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</si>
  <si>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</si>
  <si>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</si>
  <si>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</si>
  <si>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</si>
  <si>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</si>
  <si>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</si>
  <si>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</si>
  <si>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</si>
  <si>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</si>
  <si>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</si>
  <si>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</si>
  <si>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</si>
  <si>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</si>
  <si>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</si>
  <si>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</si>
  <si>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</si>
  <si>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</si>
  <si>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</si>
  <si>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</si>
  <si>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</si>
  <si>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</si>
  <si>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</si>
  <si>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</si>
  <si>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</si>
  <si>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</si>
  <si>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</si>
  <si>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</si>
  <si>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</si>
  <si>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</si>
  <si>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</si>
  <si>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</si>
  <si>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</si>
  <si>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</si>
  <si>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</si>
  <si>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</si>
  <si>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</si>
  <si>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</si>
  <si>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</si>
  <si>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</si>
  <si>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</si>
  <si>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</si>
  <si>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</si>
  <si>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</si>
  <si>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</si>
  <si>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</si>
  <si>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</si>
  <si>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</si>
  <si>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</si>
  <si>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</si>
  <si>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</si>
  <si>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</si>
  <si>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</si>
  <si>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</si>
  <si>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</si>
  <si>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</si>
  <si>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</si>
  <si>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</si>
  <si>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</si>
  <si>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</si>
  <si>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</si>
  <si>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</si>
  <si>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</si>
  <si>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</si>
  <si>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</si>
  <si>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</si>
  <si>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</si>
  <si>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</si>
  <si>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</si>
  <si>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</si>
  <si>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</si>
  <si>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</si>
  <si>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</si>
  <si>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</si>
  <si>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</si>
  <si>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</si>
  <si>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</si>
  <si>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</si>
  <si>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</si>
  <si>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</si>
  <si>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</si>
  <si>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</si>
  <si>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</si>
  <si>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</si>
  <si>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</si>
  <si>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</si>
  <si>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</si>
  <si>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</si>
  <si>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</si>
  <si>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</si>
  <si>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</si>
  <si>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</si>
  <si>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</si>
  <si>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</si>
  <si>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</si>
  <si>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</si>
  <si>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</si>
  <si>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</si>
  <si>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</si>
  <si>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</si>
  <si>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</si>
  <si>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</si>
  <si>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</si>
  <si>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</si>
  <si>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</si>
  <si>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</si>
  <si>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</si>
  <si>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</si>
  <si>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</si>
  <si>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</si>
  <si>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</si>
  <si>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</si>
  <si>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</si>
  <si>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</si>
  <si>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</si>
  <si>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</si>
  <si>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</si>
  <si>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</si>
  <si>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</si>
  <si>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</si>
  <si>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</si>
  <si>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</si>
  <si>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</si>
  <si>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</si>
  <si>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</si>
  <si>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</si>
  <si>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</si>
  <si>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</si>
  <si>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</si>
  <si>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</si>
  <si>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</si>
  <si>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</si>
  <si>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</si>
  <si>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</si>
  <si>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</si>
  <si>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</si>
  <si>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</si>
  <si>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</si>
  <si>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</si>
  <si>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</si>
  <si>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</si>
  <si>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</si>
  <si>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</si>
  <si>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</si>
  <si>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</si>
  <si>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</si>
  <si>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</si>
  <si>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</si>
  <si>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</si>
  <si>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</si>
  <si>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</si>
  <si>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</si>
  <si>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</si>
  <si>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</si>
  <si>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</si>
  <si>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</si>
  <si>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</si>
  <si>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</si>
  <si>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</si>
  <si>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</si>
  <si>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</si>
  <si>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</si>
  <si>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</si>
  <si>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</si>
  <si>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</si>
  <si>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</si>
  <si>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</si>
  <si>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</si>
  <si>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</si>
  <si>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</si>
  <si>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</si>
  <si>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</si>
  <si>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</si>
  <si>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</si>
  <si>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</si>
  <si>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</si>
  <si>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</si>
  <si>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</si>
  <si>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</si>
  <si>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</si>
  <si>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</si>
  <si>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</si>
  <si>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</si>
  <si>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</si>
  <si>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</si>
  <si>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</si>
  <si>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</si>
  <si>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</si>
  <si>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</si>
  <si>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</si>
  <si>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</si>
  <si>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</si>
  <si>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</si>
  <si>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</si>
  <si>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</si>
  <si>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</si>
  <si>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</si>
  <si>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</si>
  <si>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</si>
  <si>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</si>
  <si>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</si>
  <si>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</si>
  <si>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</si>
  <si>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</si>
  <si>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</si>
  <si>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</si>
  <si>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</si>
  <si>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</si>
  <si>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</si>
  <si>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</si>
  <si>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</si>
  <si>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</si>
  <si>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</si>
  <si>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</si>
  <si>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</si>
  <si>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</si>
  <si>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</si>
  <si>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</si>
  <si>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</si>
  <si>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</si>
  <si>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</si>
  <si>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</si>
  <si>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</si>
  <si>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</si>
  <si>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</si>
  <si>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</si>
  <si>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</si>
  <si>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</si>
  <si>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</si>
  <si>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</si>
  <si>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</si>
  <si>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</si>
  <si>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</si>
  <si>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</si>
  <si>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</si>
  <si>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</si>
  <si>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</si>
  <si>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</si>
  <si>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</si>
  <si>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</si>
  <si>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</si>
  <si>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</si>
  <si>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</si>
  <si>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</si>
  <si>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</si>
  <si>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</si>
  <si>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</si>
  <si>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</si>
  <si>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</si>
  <si>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</si>
  <si>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</si>
  <si>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</si>
  <si>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</si>
  <si>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</si>
  <si>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</si>
  <si>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</si>
  <si>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</si>
  <si>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</si>
  <si>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</si>
  <si>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</si>
  <si>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</si>
  <si>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</si>
  <si>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</si>
  <si>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</si>
  <si>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</si>
  <si>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</si>
  <si>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</si>
  <si>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</si>
  <si>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</si>
  <si>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</si>
  <si>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</si>
  <si>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</si>
  <si>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</si>
  <si>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</si>
  <si>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</si>
  <si>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</si>
  <si>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</si>
  <si>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</si>
  <si>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</si>
  <si>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</si>
  <si>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</si>
  <si>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</si>
  <si>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</si>
  <si>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</si>
  <si>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</si>
  <si>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</si>
  <si>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</si>
  <si>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</si>
  <si>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</si>
  <si>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</si>
  <si>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</si>
  <si>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</si>
  <si>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</si>
  <si>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</si>
  <si>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</si>
  <si>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</si>
  <si>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</si>
  <si>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</si>
  <si>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</si>
  <si>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</si>
  <si>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</si>
  <si>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</si>
  <si>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</si>
  <si>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</si>
  <si>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</si>
  <si>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</si>
  <si>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</si>
  <si>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</si>
  <si>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</si>
  <si>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</si>
  <si>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</si>
  <si>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</si>
  <si>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</si>
  <si>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</si>
  <si>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</si>
  <si>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</si>
  <si>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</si>
  <si>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</si>
  <si>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</si>
  <si>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</si>
  <si>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</si>
  <si>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</si>
  <si>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</si>
  <si>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</si>
  <si>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</si>
  <si>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</si>
  <si>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</si>
  <si>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</si>
  <si>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</si>
  <si>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</si>
  <si>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</si>
  <si>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</si>
  <si>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</si>
  <si>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</si>
  <si>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</si>
  <si>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</si>
  <si>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</si>
  <si>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</si>
  <si>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</si>
  <si>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</si>
  <si>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</si>
  <si>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</si>
  <si>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</si>
  <si>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</si>
  <si>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</si>
  <si>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</si>
  <si>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</si>
  <si>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</si>
  <si>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</si>
  <si>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</si>
  <si>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</si>
  <si>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</si>
  <si>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</si>
  <si>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</si>
  <si>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</si>
  <si>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</si>
  <si>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</si>
  <si>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</si>
  <si>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</si>
  <si>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</si>
  <si>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</si>
  <si>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</si>
  <si>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</si>
  <si>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</si>
  <si>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</si>
  <si>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</si>
  <si>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</si>
  <si>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</si>
  <si>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</si>
  <si>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</si>
  <si>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</si>
  <si>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</si>
  <si>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</si>
  <si>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</si>
  <si>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</si>
  <si>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</si>
  <si>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</si>
  <si>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</si>
  <si>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</si>
  <si>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</si>
  <si>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</si>
  <si>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</si>
  <si>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</si>
  <si>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</si>
  <si>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</si>
  <si>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</si>
  <si>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</si>
  <si>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</si>
  <si>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</si>
  <si>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</si>
  <si>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</si>
  <si>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</si>
  <si>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</si>
  <si>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</si>
  <si>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</si>
  <si>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</si>
  <si>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</si>
  <si>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</si>
  <si>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</si>
  <si>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</si>
  <si>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</si>
  <si>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</si>
  <si>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</si>
  <si>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</si>
  <si>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</si>
  <si>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</si>
  <si>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</si>
  <si>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</si>
  <si>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</si>
  <si>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</si>
  <si>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</si>
  <si>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</si>
  <si>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</si>
  <si>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</si>
  <si>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</si>
  <si>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</si>
  <si>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</si>
  <si>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</si>
  <si>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</si>
  <si>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</si>
  <si>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</si>
  <si>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</si>
  <si>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</si>
  <si>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</si>
  <si>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</si>
  <si>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</si>
  <si>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</si>
  <si>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</si>
  <si>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</si>
  <si>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</si>
  <si>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</si>
  <si>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</si>
  <si>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</si>
  <si>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</si>
  <si>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</si>
  <si>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</si>
  <si>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</si>
  <si>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</si>
  <si>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</si>
  <si>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</si>
  <si>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</si>
  <si>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</si>
  <si>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</si>
  <si>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</si>
  <si>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</si>
  <si>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</si>
  <si>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</si>
  <si>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</si>
  <si>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</si>
  <si>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</si>
  <si>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</si>
  <si>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</si>
  <si>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</si>
  <si>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</si>
  <si>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</si>
  <si>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</si>
  <si>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</si>
  <si>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</si>
  <si>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</si>
  <si>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</si>
  <si>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</si>
  <si>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</si>
  <si>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</si>
  <si>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</si>
  <si>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</si>
  <si>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</si>
  <si>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</si>
  <si>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</si>
  <si>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</si>
  <si>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</si>
  <si>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</si>
  <si>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</si>
  <si>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</si>
  <si>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</si>
  <si>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</si>
  <si>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</si>
  <si>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</si>
  <si>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</si>
  <si>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</si>
  <si>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</si>
  <si>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</si>
  <si>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</si>
  <si>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</si>
  <si>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</si>
  <si>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</si>
  <si>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</si>
  <si>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</si>
  <si>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</si>
  <si>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</si>
  <si>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</si>
  <si>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</si>
  <si>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</si>
  <si>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</si>
  <si>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</si>
  <si>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</si>
  <si>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</si>
  <si>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</si>
  <si>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</si>
  <si>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</si>
  <si>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</si>
  <si>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</si>
  <si>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</si>
  <si>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</si>
  <si>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</si>
  <si>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</si>
  <si>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</si>
  <si>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</si>
  <si>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</si>
  <si>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</si>
  <si>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</si>
  <si>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</si>
  <si>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</si>
  <si>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</si>
  <si>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</si>
  <si>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</si>
  <si>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</si>
  <si>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</si>
  <si>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</si>
  <si>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</si>
  <si>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</si>
  <si>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</si>
  <si>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</si>
  <si>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</si>
  <si>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</si>
  <si>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</si>
  <si>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</si>
  <si>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</si>
  <si>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</si>
  <si>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</si>
  <si>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</si>
  <si>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</si>
  <si>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</si>
  <si>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</si>
  <si>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</si>
  <si>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</si>
  <si>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</si>
  <si>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</si>
  <si>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</si>
  <si>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</si>
  <si>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</si>
  <si>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</si>
  <si>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</si>
  <si>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</si>
  <si>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</si>
  <si>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</si>
  <si>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</si>
  <si>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</si>
  <si>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</si>
  <si>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</si>
  <si>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</si>
  <si>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</si>
  <si>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</si>
  <si>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</si>
  <si>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</si>
  <si>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</si>
  <si>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</si>
  <si>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</si>
  <si>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</si>
  <si>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</si>
  <si>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</si>
  <si>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</si>
  <si>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</si>
  <si>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</si>
  <si>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</si>
  <si>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</si>
  <si>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</si>
  <si>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</si>
  <si>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</si>
  <si>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</si>
  <si>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</si>
  <si>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</si>
  <si>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</si>
  <si>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</si>
  <si>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</si>
  <si>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</si>
  <si>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</si>
  <si>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</si>
  <si>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</si>
  <si>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</si>
  <si>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</si>
  <si>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</si>
  <si>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</si>
  <si>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</si>
  <si>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</si>
  <si>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</si>
  <si>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</si>
  <si>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</si>
  <si>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</si>
  <si>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</si>
  <si>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</si>
  <si>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</si>
  <si>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</si>
  <si>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</si>
  <si>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</si>
  <si>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</si>
  <si>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</si>
  <si>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</si>
  <si>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</si>
  <si>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</si>
  <si>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</si>
  <si>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</si>
  <si>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</si>
  <si>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</si>
  <si>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</si>
  <si>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</si>
  <si>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</si>
  <si>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</si>
  <si>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</si>
  <si>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</si>
  <si>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</si>
  <si>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</si>
  <si>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</si>
  <si>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</si>
  <si>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</si>
  <si>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</si>
  <si>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</si>
  <si>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</si>
  <si>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</si>
  <si>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</si>
  <si>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</si>
  <si>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</si>
  <si>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</si>
  <si>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</si>
  <si>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</si>
  <si>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</si>
  <si>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</si>
  <si>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</si>
  <si>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</si>
  <si>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</si>
  <si>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</si>
  <si>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</si>
  <si>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</si>
  <si>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</si>
  <si>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</si>
  <si>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</si>
  <si>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</si>
  <si>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</si>
  <si>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</si>
  <si>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</si>
  <si>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</si>
  <si>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</si>
  <si>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</si>
  <si>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</si>
  <si>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</si>
  <si>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</si>
  <si>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</si>
  <si>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</si>
  <si>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</si>
  <si>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</si>
  <si>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</si>
  <si>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</si>
  <si>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</si>
  <si>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</si>
  <si>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</si>
  <si>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</si>
  <si>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</si>
  <si>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</si>
  <si>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</si>
  <si>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</si>
  <si>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</si>
  <si>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</si>
  <si>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</si>
  <si>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</si>
  <si>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</si>
  <si>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</si>
  <si>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</si>
  <si>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</si>
  <si>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</si>
  <si>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</si>
  <si>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</si>
  <si>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</si>
  <si>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</si>
  <si>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</si>
  <si>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</si>
  <si>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</si>
  <si>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</si>
  <si>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</si>
  <si>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</si>
  <si>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</si>
  <si>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</si>
  <si>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</si>
  <si>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</si>
  <si>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</si>
  <si>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</si>
  <si>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</si>
  <si>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</si>
  <si>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</si>
  <si>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</si>
  <si>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</si>
  <si>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</si>
  <si>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</si>
  <si>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</si>
  <si>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</si>
  <si>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</si>
  <si>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</si>
  <si>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</si>
  <si>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</si>
  <si>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</si>
  <si>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</si>
  <si>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</si>
  <si>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</si>
  <si>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</si>
  <si>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</si>
  <si>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</si>
  <si>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</si>
  <si>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</si>
  <si>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</si>
  <si>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</si>
  <si>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</si>
  <si>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</si>
  <si>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</si>
  <si>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</si>
  <si>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</si>
  <si>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</si>
  <si>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</si>
  <si>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</si>
  <si>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</si>
  <si>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</si>
  <si>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</si>
  <si>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</si>
  <si>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</si>
  <si>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</si>
  <si>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</si>
  <si>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</si>
  <si>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</si>
  <si>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</si>
  <si>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</si>
  <si>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</si>
  <si>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</si>
  <si>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</si>
  <si>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</si>
  <si>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</si>
  <si>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</si>
  <si>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</si>
  <si>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</si>
  <si>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</si>
  <si>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</si>
  <si>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</si>
  <si>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</si>
  <si>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</si>
  <si>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</si>
  <si>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</si>
  <si>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</si>
  <si>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</si>
  <si>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</si>
  <si>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</si>
  <si>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</si>
  <si>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</si>
  <si>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</si>
  <si>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</si>
  <si>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</si>
  <si>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</si>
  <si>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</si>
  <si>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</si>
  <si>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</si>
  <si>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</si>
  <si>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</si>
  <si>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</si>
  <si>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</si>
  <si>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</si>
  <si>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</si>
  <si>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</si>
  <si>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</si>
  <si>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</si>
  <si>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</si>
  <si>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</si>
  <si>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</si>
  <si>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</si>
  <si>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</si>
  <si>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</si>
  <si>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</si>
  <si>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</si>
  <si>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</si>
  <si>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</si>
  <si>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</si>
  <si>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</si>
  <si>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</si>
  <si>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</si>
  <si>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</si>
  <si>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</si>
  <si>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</si>
  <si>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</si>
  <si>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</si>
  <si>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</si>
  <si>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</si>
  <si>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</si>
  <si>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</si>
  <si>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</si>
  <si>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</si>
  <si>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</si>
  <si>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</si>
  <si>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</si>
  <si>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</si>
  <si>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</si>
  <si>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</si>
  <si>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</si>
  <si>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</si>
  <si>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</si>
  <si>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</si>
  <si>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</si>
  <si>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</si>
  <si>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</si>
  <si>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</si>
  <si>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</si>
  <si>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</si>
  <si>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</si>
  <si>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</si>
  <si>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</si>
  <si>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</si>
  <si>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</si>
  <si>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</si>
  <si>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</si>
  <si>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</si>
  <si>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</si>
  <si>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</si>
  <si>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</si>
  <si>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</si>
  <si>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</si>
  <si>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</si>
  <si>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</si>
  <si>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</si>
  <si>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</si>
  <si>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</si>
  <si>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</si>
  <si>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</si>
  <si>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</si>
  <si>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</si>
  <si>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</si>
  <si>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</si>
  <si>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</si>
  <si>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</si>
  <si>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</si>
  <si>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</si>
  <si>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</si>
  <si>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</si>
  <si>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</si>
  <si>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</si>
  <si>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</si>
  <si>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</si>
  <si>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</si>
  <si>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</si>
  <si>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</si>
  <si>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</si>
  <si>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</si>
  <si>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</si>
  <si>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</si>
  <si>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</si>
  <si>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</si>
  <si>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</si>
  <si>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</si>
  <si>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</si>
  <si>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</si>
  <si>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</si>
  <si>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</si>
  <si>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</si>
  <si>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</si>
  <si>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</si>
  <si>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</si>
  <si>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</si>
  <si>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</si>
  <si>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</si>
  <si>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</si>
  <si>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</si>
  <si>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</si>
  <si>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</si>
  <si>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</si>
  <si>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</si>
  <si>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</si>
  <si>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</si>
  <si>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</si>
  <si>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</si>
  <si>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</si>
  <si>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</si>
  <si>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</si>
  <si>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</si>
  <si>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</si>
  <si>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</si>
  <si>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</si>
  <si>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</si>
  <si>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</si>
  <si>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</si>
  <si>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</si>
  <si>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</si>
  <si>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</si>
  <si>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</si>
  <si>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</si>
  <si>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</si>
  <si>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</si>
  <si>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</si>
  <si>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</si>
  <si>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</si>
  <si>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</si>
  <si>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</si>
  <si>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</si>
  <si>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</si>
  <si>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</si>
  <si>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</si>
  <si>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</si>
  <si>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</si>
  <si>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</si>
  <si>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</si>
  <si>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</si>
  <si>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</si>
  <si>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</si>
  <si>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</si>
  <si>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</si>
  <si>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</si>
  <si>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</si>
  <si>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</si>
  <si>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</si>
  <si>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</si>
  <si>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</si>
  <si>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</si>
  <si>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</si>
  <si>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</si>
  <si>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</si>
  <si>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</si>
  <si>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</si>
  <si>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</si>
  <si>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</si>
  <si>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</si>
  <si>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</si>
  <si>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</si>
  <si>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</si>
  <si>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</si>
  <si>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</si>
  <si>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</si>
  <si>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</si>
  <si>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</si>
  <si>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</si>
  <si>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</si>
  <si>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</si>
  <si>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</si>
  <si>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</si>
  <si>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</si>
  <si>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</si>
  <si>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</si>
  <si>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</si>
  <si>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</si>
  <si>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</si>
  <si>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</si>
  <si>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</si>
  <si>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</si>
  <si>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</si>
  <si>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</si>
  <si>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</si>
  <si>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</si>
  <si>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</si>
  <si>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</si>
  <si>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</si>
  <si>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</si>
  <si>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</si>
  <si>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</si>
  <si>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</si>
  <si>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</si>
  <si>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</si>
  <si>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</si>
  <si>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</si>
  <si>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</si>
  <si>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</si>
  <si>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</si>
  <si>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</si>
  <si>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</si>
  <si>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</si>
  <si>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</si>
  <si>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</si>
  <si>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</si>
  <si>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</si>
  <si>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</si>
  <si>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</si>
  <si>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</si>
  <si>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</si>
  <si>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</si>
  <si>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</si>
  <si>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</si>
  <si>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</si>
  <si>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</si>
  <si>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</si>
  <si>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</si>
  <si>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</si>
  <si>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</si>
  <si>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</si>
  <si>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</si>
  <si>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</si>
  <si>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</si>
  <si>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</si>
  <si>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</si>
  <si>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</si>
  <si>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</si>
  <si>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</si>
  <si>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</si>
  <si>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</si>
  <si>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</si>
  <si>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</si>
  <si>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</si>
  <si>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</si>
  <si>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</si>
  <si>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</si>
  <si>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</si>
  <si>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</si>
  <si>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</si>
  <si>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</si>
  <si>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</si>
  <si>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</si>
  <si>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</si>
  <si>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</si>
  <si>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</si>
  <si>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</si>
  <si>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</si>
  <si>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</si>
  <si>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</si>
  <si>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</si>
  <si>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</si>
  <si>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</si>
  <si>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</si>
  <si>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</si>
  <si>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</si>
  <si>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</si>
  <si>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</si>
  <si>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</si>
  <si>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</si>
  <si>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</si>
  <si>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</si>
  <si>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</si>
  <si>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</si>
  <si>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</si>
  <si>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</si>
  <si>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</si>
  <si>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</si>
  <si>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</si>
  <si>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</si>
  <si>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</si>
  <si>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</si>
  <si>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</si>
  <si>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</si>
  <si>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</si>
  <si>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</si>
  <si>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</si>
  <si>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</si>
  <si>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</si>
  <si>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</si>
  <si>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</si>
  <si>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</si>
  <si>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</si>
  <si>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</si>
  <si>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</si>
  <si>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</si>
  <si>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</si>
  <si>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</si>
  <si>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</si>
  <si>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</si>
  <si>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</si>
  <si>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</si>
  <si>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</si>
  <si>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</si>
  <si>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</si>
  <si>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</si>
  <si>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</si>
  <si>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</si>
  <si>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</si>
  <si>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</si>
  <si>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</si>
  <si>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</si>
  <si>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</si>
  <si>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</si>
  <si>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</si>
  <si>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</si>
  <si>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</si>
  <si>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</si>
  <si>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</si>
  <si>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</si>
  <si>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</si>
  <si>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</si>
  <si>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</si>
  <si>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</si>
  <si>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</si>
  <si>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</si>
  <si>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</si>
  <si>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</si>
  <si>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</si>
  <si>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</si>
  <si>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</si>
  <si>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</si>
  <si>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</si>
  <si>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</si>
  <si>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</si>
  <si>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</si>
  <si>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</si>
  <si>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</si>
  <si>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</si>
  <si>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</si>
  <si>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</si>
  <si>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</si>
  <si>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</si>
  <si>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</si>
  <si>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</si>
  <si>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</si>
  <si>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</si>
  <si>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</si>
  <si>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</si>
  <si>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</si>
  <si>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</si>
  <si>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</si>
  <si>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</si>
  <si>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</si>
  <si>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</si>
  <si>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</si>
  <si>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</si>
  <si>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</si>
  <si>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</si>
  <si>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</si>
  <si>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</si>
  <si>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</si>
  <si>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</si>
  <si>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</si>
  <si>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</si>
  <si>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</si>
  <si>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</si>
  <si>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</si>
  <si>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</si>
  <si>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</si>
  <si>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</si>
  <si>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</si>
  <si>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</si>
  <si>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</si>
  <si>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</si>
  <si>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</si>
  <si>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</si>
  <si>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</si>
  <si>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</si>
  <si>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</si>
  <si>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</si>
  <si>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</si>
  <si>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</si>
  <si>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</si>
  <si>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</si>
  <si>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</si>
  <si>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</si>
  <si>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</si>
  <si>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</si>
  <si>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</si>
  <si>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</si>
  <si>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</si>
  <si>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</si>
  <si>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</si>
  <si>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</si>
  <si>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</si>
  <si>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</si>
  <si>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</si>
  <si>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</si>
  <si>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</si>
  <si>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</si>
  <si>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</si>
  <si>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</si>
  <si>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</si>
  <si>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</si>
  <si>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</si>
  <si>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</si>
  <si>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</si>
  <si>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</si>
  <si>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</si>
  <si>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</si>
  <si>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</si>
  <si>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</si>
  <si>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</si>
  <si>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</si>
  <si>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</si>
  <si>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</si>
  <si>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</si>
  <si>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</si>
  <si>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</si>
  <si>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</si>
  <si>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</si>
  <si>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</si>
  <si>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</si>
  <si>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</si>
  <si>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</si>
  <si>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</si>
  <si>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</si>
  <si>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</si>
  <si>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</si>
  <si>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</si>
  <si>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</si>
  <si>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</si>
  <si>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</si>
  <si>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</si>
  <si>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</si>
  <si>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</si>
  <si>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</si>
  <si>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</si>
  <si>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</si>
  <si>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</si>
  <si>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</si>
  <si>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</si>
  <si>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</si>
  <si>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</si>
  <si>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</si>
  <si>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</si>
  <si>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</si>
  <si>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</si>
  <si>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</si>
  <si>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</si>
  <si>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</si>
  <si>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</si>
  <si>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</si>
  <si>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</si>
  <si>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</si>
  <si>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</si>
  <si>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</si>
  <si>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</si>
  <si>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</si>
  <si>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</si>
  <si>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</si>
  <si>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</si>
  <si>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</si>
  <si>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</si>
  <si>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</si>
  <si>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</si>
  <si>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</si>
  <si>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</si>
  <si>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</si>
  <si>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</si>
  <si>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</si>
  <si>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</si>
  <si>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</si>
  <si>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</si>
  <si>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</si>
  <si>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</si>
  <si>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</si>
  <si>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</si>
  <si>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</si>
  <si>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</si>
  <si>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</si>
  <si>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</si>
  <si>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</si>
  <si>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</si>
  <si>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</si>
  <si>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</si>
  <si>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</si>
  <si>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</si>
  <si>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</si>
  <si>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</si>
  <si>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</si>
  <si>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</si>
  <si>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</si>
  <si>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</si>
  <si>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</si>
  <si>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</si>
  <si>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</si>
  <si>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</si>
  <si>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</si>
  <si>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</si>
  <si>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</si>
  <si>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</si>
  <si>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</si>
  <si>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</si>
  <si>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</si>
  <si>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</si>
  <si>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</si>
  <si>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</si>
  <si>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</si>
  <si>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</si>
  <si>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</si>
  <si>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</si>
  <si>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</si>
  <si>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</si>
  <si>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</si>
  <si>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</si>
  <si>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</si>
  <si>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</si>
  <si>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</si>
  <si>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</si>
  <si>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</si>
  <si>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</si>
  <si>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</si>
  <si>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</si>
  <si>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</si>
  <si>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</si>
  <si>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</si>
  <si>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</si>
  <si>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</si>
  <si>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</si>
  <si>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</si>
  <si>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</si>
  <si>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</si>
  <si>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</si>
  <si>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</si>
  <si>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</si>
  <si>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</si>
  <si>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</si>
  <si>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</si>
  <si>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</si>
  <si>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</si>
  <si>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</si>
  <si>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</si>
  <si>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</si>
  <si>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</si>
  <si>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</si>
  <si>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</si>
  <si>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</si>
  <si>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</si>
  <si>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</si>
  <si>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</si>
  <si>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</si>
  <si>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</si>
  <si>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</si>
  <si>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</si>
  <si>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</si>
  <si>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</si>
  <si>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</si>
  <si>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</si>
  <si>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</si>
  <si>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</si>
  <si>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</si>
  <si>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</si>
  <si>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</si>
  <si>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</si>
  <si>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</si>
  <si>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</si>
  <si>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</si>
  <si>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</si>
  <si>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</si>
  <si>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</si>
  <si>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</si>
  <si>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</si>
  <si>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</si>
  <si>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</si>
  <si>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</si>
  <si>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</si>
  <si>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</si>
  <si>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</si>
  <si>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</si>
  <si>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</si>
  <si>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</si>
  <si>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</si>
  <si>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</si>
  <si>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</si>
  <si>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</si>
  <si>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</si>
  <si>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</si>
  <si>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</si>
  <si>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</si>
  <si>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</si>
  <si>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</si>
  <si>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</si>
  <si>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</si>
  <si>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</si>
  <si>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</si>
  <si>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</si>
  <si>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</si>
  <si>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</si>
  <si>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</si>
  <si>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</si>
  <si>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</si>
  <si>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</si>
  <si>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</si>
  <si>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</si>
  <si>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</si>
  <si>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</si>
  <si>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</si>
  <si>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</si>
  <si>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</si>
  <si>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</si>
  <si>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</si>
  <si>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</si>
  <si>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</si>
  <si>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</si>
  <si>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</si>
  <si>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</si>
  <si>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</si>
  <si>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</si>
  <si>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</si>
  <si>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</si>
  <si>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</si>
  <si>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</si>
  <si>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</si>
  <si>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</si>
  <si>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</si>
  <si>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</si>
  <si>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</si>
  <si>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</si>
  <si>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</si>
  <si>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</si>
  <si>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</si>
  <si>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</si>
  <si>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</si>
  <si>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</si>
  <si>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</si>
  <si>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</si>
  <si>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</si>
  <si>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</si>
  <si>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</si>
  <si>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</si>
  <si>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</si>
  <si>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</si>
  <si>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</si>
  <si>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</si>
  <si>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</si>
  <si>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</si>
  <si>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</si>
  <si>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</si>
  <si>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</si>
  <si>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</si>
  <si>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</si>
  <si>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</si>
  <si>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</si>
  <si>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</si>
  <si>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</si>
  <si>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</si>
  <si>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</si>
  <si>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</si>
  <si>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</si>
  <si>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</si>
  <si>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</si>
  <si>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</si>
  <si>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</si>
  <si>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</si>
  <si>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</si>
  <si>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</si>
  <si>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</si>
  <si>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</si>
  <si>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</si>
  <si>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</si>
  <si>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</si>
  <si>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</si>
  <si>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</si>
  <si>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</si>
  <si>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</si>
  <si>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</si>
  <si>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</si>
  <si>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</si>
  <si>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</si>
  <si>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</si>
  <si>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</si>
  <si>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</si>
  <si>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</si>
  <si>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</si>
  <si>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</si>
  <si>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</si>
  <si>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</si>
  <si>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</si>
  <si>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</si>
  <si>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</si>
  <si>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</si>
  <si>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</si>
  <si>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</si>
  <si>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</si>
  <si>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</si>
  <si>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</si>
  <si>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</si>
  <si>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</si>
  <si>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</si>
  <si>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</si>
  <si>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</si>
  <si>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</si>
  <si>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</si>
  <si>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</si>
  <si>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</si>
  <si>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</si>
  <si>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</si>
  <si>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</si>
  <si>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</si>
  <si>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</si>
  <si>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</si>
  <si>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</si>
  <si>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</si>
  <si>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</si>
  <si>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</si>
  <si>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</si>
  <si>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</si>
  <si>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</si>
  <si>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</si>
  <si>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</si>
  <si>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</si>
  <si>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</si>
  <si>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</si>
  <si>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</si>
  <si>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</si>
  <si>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</si>
  <si>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</si>
  <si>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</si>
  <si>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</si>
  <si>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</si>
  <si>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</si>
  <si>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</si>
  <si>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</si>
  <si>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</si>
  <si>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</si>
  <si>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</si>
  <si>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</si>
  <si>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</si>
  <si>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</si>
  <si>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</si>
  <si>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</si>
  <si>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</si>
  <si>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</si>
  <si>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</si>
  <si>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</si>
  <si>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</si>
  <si>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</si>
  <si>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</si>
  <si>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</si>
  <si>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</si>
  <si>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</si>
  <si>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</si>
  <si>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</si>
  <si>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</si>
  <si>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</si>
  <si>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</si>
  <si>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</si>
  <si>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</si>
  <si>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</si>
  <si>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</si>
  <si>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</si>
  <si>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</si>
  <si>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</si>
  <si>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</si>
  <si>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</si>
  <si>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</si>
  <si>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</si>
  <si>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</si>
  <si>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</si>
  <si>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</si>
  <si>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</si>
  <si>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</si>
  <si>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</si>
  <si>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</si>
  <si>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</si>
  <si>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</si>
  <si>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</si>
  <si>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</si>
  <si>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</si>
  <si>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</si>
  <si>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</si>
  <si>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</si>
  <si>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</si>
  <si>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</si>
  <si>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</si>
  <si>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</si>
  <si>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</si>
  <si>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</si>
  <si>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</si>
  <si>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</si>
  <si>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</si>
  <si>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</si>
  <si>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</si>
  <si>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</si>
  <si>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</si>
  <si>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</si>
  <si>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</si>
  <si>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</si>
  <si>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</si>
  <si>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</si>
  <si>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</si>
  <si>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</si>
  <si>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</si>
  <si>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</si>
  <si>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</si>
  <si>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</si>
  <si>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</si>
  <si>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</si>
  <si>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</si>
  <si>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</si>
  <si>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</si>
  <si>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</si>
  <si>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</si>
  <si>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</si>
  <si>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</si>
  <si>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</si>
  <si>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</si>
  <si>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</si>
  <si>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</si>
  <si>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</si>
  <si>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</si>
  <si>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</si>
  <si>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</si>
  <si>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</si>
  <si>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</si>
  <si>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</si>
  <si>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</si>
  <si>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</si>
  <si>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</si>
  <si>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</si>
  <si>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</si>
  <si>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</si>
  <si>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</si>
  <si>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</si>
  <si>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</si>
  <si>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</si>
  <si>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</si>
  <si>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</si>
  <si>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</si>
  <si>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</si>
  <si>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</si>
  <si>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</si>
  <si>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</si>
  <si>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</si>
  <si>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</si>
  <si>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</si>
  <si>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</si>
  <si>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</si>
  <si>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</si>
  <si>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</si>
  <si>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</si>
  <si>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</si>
  <si>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</si>
  <si>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</si>
  <si>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</si>
  <si>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</si>
  <si>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</si>
  <si>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</si>
  <si>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</si>
  <si>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</si>
  <si>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</si>
  <si>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</si>
  <si>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</si>
  <si>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</si>
  <si>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</si>
  <si>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</si>
  <si>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</si>
  <si>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</si>
  <si>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</si>
  <si>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</si>
  <si>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</si>
  <si>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</si>
  <si>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</si>
  <si>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</si>
  <si>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</si>
  <si>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</si>
  <si>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</si>
  <si>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</si>
  <si>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</si>
  <si>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</si>
  <si>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</si>
  <si>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</si>
  <si>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</si>
  <si>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</si>
  <si>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</si>
  <si>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</si>
  <si>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</si>
  <si>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</si>
  <si>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</si>
  <si>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</si>
  <si>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</si>
  <si>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</si>
  <si>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</si>
  <si>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</si>
  <si>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</si>
  <si>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</si>
  <si>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</si>
  <si>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</si>
  <si>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</si>
  <si>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</si>
  <si>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</si>
  <si>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</si>
  <si>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</si>
  <si>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</si>
  <si>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</si>
  <si>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</si>
  <si>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</si>
  <si>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</si>
  <si>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</si>
  <si>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</si>
  <si>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</si>
  <si>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</si>
  <si>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</si>
  <si>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</si>
  <si>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</si>
  <si>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</si>
  <si>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</si>
  <si>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</si>
  <si>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</si>
  <si>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</si>
  <si>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</si>
  <si>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</si>
  <si>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</si>
  <si>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</si>
  <si>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</si>
  <si>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</si>
  <si>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</si>
  <si>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</si>
  <si>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</si>
  <si>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</si>
  <si>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</si>
  <si>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</si>
  <si>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</si>
  <si>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</si>
  <si>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</si>
  <si>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</si>
  <si>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</si>
  <si>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</si>
  <si>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</si>
  <si>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</si>
  <si>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</si>
  <si>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</si>
  <si>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</si>
  <si>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</si>
  <si>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</si>
  <si>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</si>
  <si>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</si>
  <si>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</si>
  <si>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</si>
  <si>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</si>
  <si>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</si>
  <si>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</si>
  <si>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</si>
  <si>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</si>
  <si>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</si>
  <si>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</si>
  <si>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</si>
  <si>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</si>
  <si>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</si>
  <si>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</si>
  <si>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</si>
  <si>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</si>
  <si>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</si>
  <si>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</si>
  <si>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</si>
  <si>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</si>
  <si>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</si>
  <si>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</si>
  <si>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</si>
  <si>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</si>
  <si>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</si>
  <si>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</si>
  <si>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</si>
  <si>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</si>
  <si>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</si>
  <si>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</si>
  <si>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</si>
  <si>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</si>
  <si>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</si>
  <si>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</si>
  <si>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</si>
  <si>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</si>
  <si>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</si>
  <si>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</si>
  <si>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</si>
  <si>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</si>
  <si>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</si>
  <si>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</si>
  <si>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</si>
  <si>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</si>
  <si>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</si>
  <si>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</si>
  <si>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</si>
  <si>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</si>
  <si>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</si>
  <si>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</si>
  <si>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</si>
  <si>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</si>
  <si>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</si>
  <si>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</si>
  <si>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</si>
  <si>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</si>
  <si>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</si>
  <si>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</si>
  <si>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</si>
  <si>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</si>
  <si>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</si>
  <si>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</si>
  <si>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</si>
  <si>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</si>
  <si>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</si>
  <si>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</si>
  <si>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</si>
  <si>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</si>
  <si>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</si>
  <si>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</si>
  <si>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</si>
  <si>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</si>
  <si>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</si>
  <si>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</si>
  <si>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</si>
  <si>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</si>
  <si>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</si>
  <si>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</si>
  <si>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</si>
  <si>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</si>
  <si>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</si>
  <si>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</si>
  <si>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</si>
  <si>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</si>
  <si>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</si>
  <si>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</si>
  <si>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</si>
  <si>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</si>
  <si>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</si>
  <si>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</si>
  <si>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</si>
  <si>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</si>
  <si>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</si>
  <si>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</si>
  <si>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</si>
  <si>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</si>
  <si>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</si>
  <si>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</si>
  <si>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</si>
  <si>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</si>
  <si>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</si>
  <si>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</si>
  <si>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</si>
  <si>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</si>
  <si>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</si>
  <si>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</si>
  <si>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</si>
  <si>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</si>
  <si>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</si>
  <si>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</si>
  <si>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</si>
  <si>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</si>
  <si>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</si>
  <si>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</si>
  <si>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</si>
  <si>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</si>
  <si>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</si>
  <si>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</si>
  <si>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</si>
  <si>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</si>
  <si>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</si>
  <si>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</si>
  <si>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</si>
  <si>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</si>
  <si>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</si>
  <si>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</si>
  <si>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</si>
  <si>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</si>
  <si>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</si>
  <si>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</si>
  <si>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</si>
  <si>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</si>
  <si>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</si>
  <si>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</si>
  <si>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</si>
  <si>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</si>
  <si>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</si>
  <si>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</si>
  <si>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</si>
  <si>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</si>
  <si>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</si>
  <si>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</si>
  <si>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</si>
  <si>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</si>
  <si>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</si>
  <si>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</si>
  <si>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</si>
  <si>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</si>
  <si>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</si>
  <si>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</si>
  <si>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</si>
  <si>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</si>
  <si>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</si>
  <si>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</si>
  <si>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</si>
  <si>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</si>
  <si>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</si>
  <si>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</si>
  <si>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</si>
  <si>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</si>
  <si>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</si>
  <si>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</si>
  <si>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</si>
  <si>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</si>
  <si>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</si>
  <si>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</si>
  <si>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</si>
  <si>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</si>
  <si>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</si>
  <si>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</si>
  <si>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</si>
  <si>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</si>
  <si>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</si>
  <si>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</si>
  <si>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</si>
  <si>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</si>
  <si>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</si>
  <si>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</si>
  <si>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</si>
  <si>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</si>
  <si>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</si>
  <si>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</si>
  <si>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</si>
  <si>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</si>
  <si>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</si>
  <si>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</si>
  <si>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</si>
  <si>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</si>
  <si>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</si>
  <si>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</si>
  <si>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</si>
  <si>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</si>
  <si>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</si>
  <si>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</si>
  <si>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</si>
  <si>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</si>
  <si>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</si>
  <si>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</si>
  <si>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</si>
  <si>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</si>
  <si>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</si>
  <si>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</si>
  <si>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</si>
  <si>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</si>
  <si>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</si>
  <si>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</si>
  <si>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</si>
  <si>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</si>
  <si>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</si>
  <si>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</si>
  <si>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</si>
  <si>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</si>
  <si>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</si>
  <si>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</si>
  <si>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</si>
  <si>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</si>
  <si>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</si>
  <si>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</si>
  <si>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</si>
  <si>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</si>
  <si>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</si>
  <si>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</si>
  <si>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</si>
  <si>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</si>
  <si>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</si>
  <si>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</si>
  <si>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</si>
  <si>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</si>
  <si>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</si>
  <si>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</si>
  <si>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</si>
  <si>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</si>
  <si>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</si>
  <si>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</si>
  <si>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</si>
  <si>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</si>
  <si>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</si>
  <si>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</si>
  <si>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</si>
  <si>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</si>
  <si>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</si>
  <si>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</si>
  <si>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</si>
  <si>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</si>
  <si>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</si>
  <si>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</si>
  <si>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</si>
  <si>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</si>
  <si>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</si>
  <si>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</si>
  <si>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</si>
  <si>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</si>
  <si>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</si>
  <si>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</si>
  <si>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</si>
  <si>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</si>
  <si>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</si>
  <si>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</si>
  <si>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</si>
  <si>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</si>
  <si>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</si>
  <si>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</si>
  <si>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</si>
  <si>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</si>
  <si>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</si>
  <si>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</si>
  <si>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</si>
  <si>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</si>
  <si>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</si>
  <si>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</si>
  <si>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</si>
  <si>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</si>
  <si>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</si>
  <si>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</si>
  <si>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</si>
  <si>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</si>
  <si>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</si>
  <si>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</si>
  <si>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</si>
  <si>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</si>
  <si>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</si>
  <si>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</si>
  <si>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</si>
  <si>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</si>
  <si>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</si>
  <si>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</si>
  <si>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</si>
  <si>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</si>
  <si>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</si>
  <si>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</si>
  <si>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</si>
  <si>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</si>
  <si>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</si>
  <si>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</si>
  <si>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</si>
  <si>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</si>
  <si>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</si>
  <si>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</si>
  <si>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</si>
  <si>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</si>
  <si>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</si>
  <si>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</si>
  <si>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</si>
  <si>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</si>
  <si>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</si>
  <si>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</si>
  <si>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</si>
  <si>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</si>
  <si>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</si>
  <si>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</si>
  <si>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</si>
  <si>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</si>
  <si>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</si>
  <si>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</si>
  <si>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</si>
  <si>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</si>
  <si>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</si>
  <si>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</si>
  <si>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</si>
  <si>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</si>
  <si>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</si>
  <si>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</si>
  <si>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</si>
  <si>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</si>
  <si>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</si>
  <si>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</si>
  <si>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</si>
  <si>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</si>
  <si>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</si>
  <si>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</si>
  <si>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</si>
  <si>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</si>
  <si>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</si>
  <si>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</si>
  <si>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</si>
  <si>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</si>
  <si>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</si>
  <si>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</si>
  <si>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</si>
  <si>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</si>
  <si>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</si>
  <si>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</si>
  <si>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</si>
  <si>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</si>
  <si>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</si>
  <si>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</si>
  <si>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</si>
  <si>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</si>
  <si>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</si>
  <si>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</si>
  <si>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</si>
  <si>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</si>
  <si>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</si>
  <si>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</si>
  <si>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</si>
  <si>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</si>
  <si>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</si>
  <si>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</si>
  <si>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</si>
  <si>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</si>
  <si>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</si>
  <si>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</si>
  <si>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</si>
  <si>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</si>
  <si>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</si>
  <si>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</si>
  <si>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</si>
  <si>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</si>
  <si>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</si>
  <si>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</si>
  <si>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</si>
  <si>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</si>
  <si>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</si>
  <si>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</si>
  <si>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</si>
  <si>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</si>
  <si>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</si>
  <si>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</si>
  <si>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</si>
  <si>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</si>
  <si>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</si>
  <si>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</si>
  <si>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</si>
  <si>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</si>
  <si>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</si>
  <si>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</si>
  <si>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</si>
  <si>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</si>
  <si>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</si>
  <si>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</si>
  <si>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</si>
  <si>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</si>
  <si>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</si>
  <si>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</si>
  <si>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</si>
  <si>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</si>
  <si>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</si>
  <si>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</si>
  <si>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</si>
  <si>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</si>
  <si>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</si>
  <si>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</si>
  <si>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</si>
  <si>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</si>
  <si>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</si>
  <si>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</si>
  <si>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</si>
  <si>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</si>
  <si>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</si>
  <si>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</si>
  <si>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</si>
  <si>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</si>
  <si>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</si>
  <si>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</si>
  <si>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</si>
  <si>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</si>
  <si>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</si>
  <si>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</si>
  <si>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</si>
  <si>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</si>
  <si>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</si>
  <si>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</si>
  <si>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</si>
  <si>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</si>
  <si>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</si>
  <si>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</si>
  <si>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</si>
  <si>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</si>
  <si>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</si>
  <si>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</si>
  <si>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</si>
  <si>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</si>
  <si>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</si>
  <si>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</si>
  <si>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</si>
  <si>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</si>
  <si>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</si>
  <si>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</si>
  <si>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</si>
  <si>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</si>
  <si>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</si>
  <si>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</si>
  <si>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</si>
  <si>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</si>
  <si>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</si>
  <si>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</si>
  <si>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</si>
  <si>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</si>
  <si>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</si>
  <si>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</si>
  <si>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</si>
  <si>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</si>
  <si>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</si>
  <si>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</si>
  <si>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</si>
  <si>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</si>
  <si>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</si>
  <si>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</si>
  <si>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</si>
  <si>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</si>
  <si>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</si>
  <si>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</si>
  <si>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</si>
  <si>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</si>
  <si>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</si>
  <si>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</si>
  <si>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</si>
  <si>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</si>
  <si>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</si>
  <si>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</si>
  <si>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</si>
  <si>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</si>
  <si>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</si>
  <si>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</si>
  <si>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</si>
  <si>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</si>
  <si>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</si>
  <si>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</si>
  <si>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</si>
  <si>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</si>
  <si>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</si>
  <si>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</si>
  <si>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</si>
  <si>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</si>
  <si>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</si>
  <si>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</si>
  <si>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</si>
  <si>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</si>
  <si>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</si>
  <si>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</si>
  <si>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</si>
  <si>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</si>
  <si>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</si>
  <si>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</si>
  <si>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</si>
  <si>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</si>
  <si>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</si>
  <si>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</si>
  <si>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</si>
  <si>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</si>
  <si>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</si>
  <si>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</si>
  <si>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</si>
  <si>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</si>
  <si>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</si>
  <si>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</si>
  <si>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</si>
  <si>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</si>
  <si>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</si>
  <si>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</si>
  <si>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</si>
  <si>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</si>
  <si>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</si>
  <si>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</si>
  <si>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</si>
  <si>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</si>
  <si>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</si>
  <si>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</si>
  <si>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</si>
  <si>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</si>
  <si>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</si>
  <si>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</si>
  <si>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</si>
  <si>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</si>
  <si>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</si>
  <si>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</si>
  <si>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</si>
  <si>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</si>
  <si>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</si>
  <si>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</si>
  <si>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</si>
  <si>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</si>
  <si>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</si>
  <si>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</si>
  <si>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</si>
  <si>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</si>
  <si>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</si>
  <si>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</si>
  <si>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</si>
  <si>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</si>
  <si>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</si>
  <si>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</si>
  <si>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</si>
  <si>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</si>
  <si>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</si>
  <si>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</si>
  <si>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</si>
  <si>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</si>
  <si>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</si>
  <si>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</si>
  <si>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</si>
  <si>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</si>
  <si>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</si>
  <si>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</si>
  <si>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</si>
  <si>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</si>
  <si>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</si>
  <si>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</si>
  <si>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</si>
  <si>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</si>
  <si>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</si>
  <si>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</si>
  <si>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</si>
  <si>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</si>
  <si>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</si>
  <si>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</si>
  <si>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</si>
  <si>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</si>
  <si>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</si>
  <si>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</si>
  <si>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</si>
  <si>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</si>
  <si>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</si>
  <si>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</si>
  <si>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</si>
  <si>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</si>
  <si>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</si>
  <si>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</si>
  <si>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</si>
  <si>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</si>
  <si>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</si>
  <si>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</si>
  <si>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</si>
  <si>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</si>
  <si>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</si>
  <si>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</si>
  <si>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</si>
  <si>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</si>
  <si>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</si>
  <si>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</si>
  <si>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</si>
  <si>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</si>
  <si>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</si>
  <si>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</si>
  <si>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</si>
  <si>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</si>
  <si>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</si>
  <si>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</si>
  <si>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</si>
  <si>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</si>
  <si>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</si>
  <si>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</si>
  <si>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</si>
  <si>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</si>
  <si>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</si>
  <si>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</si>
  <si>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</si>
  <si>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</si>
  <si>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</si>
  <si>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</si>
  <si>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</si>
  <si>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</si>
  <si>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</si>
  <si>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</si>
  <si>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</si>
  <si>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</si>
  <si>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</si>
  <si>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</si>
  <si>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</si>
  <si>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</si>
  <si>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</si>
  <si>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</si>
  <si>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</si>
  <si>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</si>
  <si>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</si>
  <si>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</si>
  <si>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</si>
  <si>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</si>
  <si>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</si>
  <si>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</si>
  <si>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</si>
  <si>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</si>
  <si>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</si>
  <si>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</si>
  <si>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</si>
  <si>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</si>
  <si>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</si>
  <si>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</si>
  <si>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</si>
  <si>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</si>
  <si>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</si>
  <si>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</si>
  <si>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</si>
  <si>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</si>
  <si>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</si>
  <si>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</si>
  <si>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</si>
  <si>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</si>
  <si>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</si>
  <si>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</si>
  <si>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</si>
  <si>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</si>
  <si>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</si>
  <si>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</si>
  <si>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</si>
  <si>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</si>
  <si>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</si>
  <si>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</si>
  <si>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</si>
  <si>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</si>
  <si>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</si>
  <si>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</si>
  <si>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</si>
  <si>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</si>
  <si>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</si>
  <si>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</si>
  <si>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</si>
  <si>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</si>
  <si>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</si>
  <si>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</si>
  <si>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</si>
  <si>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</si>
  <si>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</si>
  <si>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</si>
  <si>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</si>
  <si>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</si>
  <si>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</si>
  <si>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</si>
  <si>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</si>
  <si>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</si>
  <si>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</si>
  <si>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</si>
  <si>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</si>
  <si>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</si>
  <si>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</si>
  <si>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</si>
  <si>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</si>
  <si>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</si>
  <si>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</si>
  <si>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</si>
  <si>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</si>
  <si>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</si>
  <si>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</si>
  <si>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</si>
  <si>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</si>
  <si>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</si>
  <si>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</si>
  <si>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</si>
  <si>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</si>
  <si>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</si>
  <si>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</si>
  <si>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</si>
  <si>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</si>
  <si>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</si>
  <si>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</si>
  <si>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</si>
  <si>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</si>
  <si>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</si>
  <si>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</si>
  <si>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</si>
  <si>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</si>
  <si>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</si>
  <si>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</si>
  <si>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</si>
  <si>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</si>
  <si>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</si>
  <si>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</si>
  <si>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</si>
  <si>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</si>
  <si>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</si>
  <si>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</si>
  <si>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</si>
  <si>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</si>
  <si>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</si>
  <si>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</si>
  <si>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</si>
  <si>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</si>
  <si>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</si>
  <si>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</si>
  <si>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</si>
  <si>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</si>
  <si>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</si>
  <si>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</si>
  <si>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</si>
  <si>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</si>
  <si>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</si>
  <si>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</si>
  <si>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</si>
  <si>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</si>
  <si>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</si>
  <si>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</si>
  <si>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</si>
  <si>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</si>
  <si>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</si>
  <si>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</si>
  <si>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</si>
  <si>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</si>
  <si>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</si>
  <si>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</si>
  <si>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</si>
  <si>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</si>
  <si>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</si>
  <si>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</si>
  <si>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</si>
  <si>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</si>
  <si>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</si>
  <si>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</si>
  <si>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</si>
  <si>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</si>
  <si>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</si>
  <si>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</si>
  <si>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</si>
  <si>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</si>
  <si>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</si>
  <si>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</si>
  <si>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</si>
  <si>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</si>
  <si>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</si>
  <si>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</si>
  <si>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</si>
  <si>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</si>
  <si>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</si>
  <si>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</si>
  <si>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</si>
  <si>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</si>
  <si>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</si>
  <si>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</si>
  <si>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</si>
  <si>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</si>
  <si>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</si>
  <si>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</si>
  <si>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</si>
  <si>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</si>
  <si>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</si>
  <si>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</si>
  <si>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</si>
  <si>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</si>
  <si>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</si>
  <si>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</si>
  <si>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</si>
  <si>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</si>
  <si>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</si>
  <si>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</si>
  <si>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</si>
  <si>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</si>
  <si>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</si>
  <si>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</si>
  <si>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</si>
  <si>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</si>
  <si>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</si>
  <si>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</si>
  <si>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</si>
  <si>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</si>
  <si>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</si>
  <si>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</si>
  <si>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</si>
  <si>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</si>
  <si>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</si>
  <si>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</si>
  <si>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</si>
  <si>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</si>
  <si>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</si>
  <si>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</si>
  <si>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</si>
  <si>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</si>
  <si>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</si>
  <si>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</si>
  <si>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</si>
  <si>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</si>
  <si>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</si>
  <si>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</si>
  <si>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</si>
  <si>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</si>
  <si>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</si>
  <si>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</si>
  <si>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</si>
  <si>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</si>
  <si>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</si>
  <si>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</si>
  <si>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</si>
  <si>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</si>
  <si>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</si>
  <si>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</si>
  <si>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</si>
  <si>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</si>
  <si>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</si>
  <si>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</si>
  <si>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</si>
  <si>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</si>
  <si>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</si>
  <si>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</si>
  <si>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</si>
  <si>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</si>
  <si>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</si>
  <si>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</si>
  <si>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</si>
  <si>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</si>
  <si>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</si>
  <si>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</si>
  <si>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</si>
  <si>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</si>
  <si>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</si>
  <si>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</si>
  <si>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</si>
  <si>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</si>
  <si>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</si>
  <si>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</si>
  <si>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</si>
  <si>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</si>
  <si>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</si>
  <si>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</si>
  <si>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</si>
  <si>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</si>
  <si>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</si>
  <si>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</si>
  <si>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</si>
  <si>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</si>
  <si>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</si>
  <si>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</si>
  <si>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</si>
  <si>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</si>
  <si>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</si>
  <si>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</si>
  <si>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</si>
  <si>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</si>
  <si>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</si>
  <si>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</si>
  <si>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</si>
  <si>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</si>
  <si>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</si>
  <si>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</si>
  <si>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</si>
  <si>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</si>
  <si>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</si>
  <si>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</si>
  <si>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</si>
  <si>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</si>
  <si>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</si>
  <si>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</si>
  <si>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</si>
  <si>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</si>
  <si>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</si>
  <si>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</si>
  <si>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</si>
  <si>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</si>
  <si>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</si>
  <si>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</si>
  <si>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</si>
  <si>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</si>
  <si>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</si>
  <si>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</si>
  <si>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</si>
  <si>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</si>
  <si>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</si>
  <si>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</si>
  <si>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</si>
  <si>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</si>
  <si>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</si>
  <si>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</si>
  <si>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</si>
  <si>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</si>
  <si>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</si>
  <si>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</si>
  <si>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</si>
  <si>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</si>
  <si>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</si>
  <si>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</si>
  <si>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</si>
  <si>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</si>
  <si>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</si>
  <si>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</si>
  <si>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</si>
  <si>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</si>
  <si>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</si>
  <si>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</si>
  <si>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</si>
  <si>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</si>
  <si>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</si>
  <si>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</si>
  <si>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</si>
  <si>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</si>
  <si>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</si>
  <si>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</si>
  <si>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</si>
  <si>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</si>
  <si>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</si>
  <si>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</si>
  <si>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</si>
  <si>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</si>
  <si>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</si>
  <si>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</si>
  <si>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</si>
  <si>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</si>
  <si>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</si>
  <si>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</si>
  <si>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</si>
  <si>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</si>
  <si>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</si>
  <si>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</si>
  <si>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</si>
  <si>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</si>
  <si>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</si>
  <si>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</si>
  <si>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</si>
  <si>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</si>
  <si>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</si>
  <si>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</si>
  <si>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</si>
  <si>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</si>
  <si>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</si>
  <si>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</si>
  <si>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</si>
  <si>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</si>
  <si>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</si>
  <si>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</si>
  <si>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</si>
  <si>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</si>
  <si>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</si>
  <si>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</si>
  <si>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</si>
  <si>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</si>
  <si>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</si>
  <si>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</si>
  <si>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</si>
  <si>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</si>
  <si>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</si>
  <si>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</si>
  <si>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</si>
  <si>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</si>
  <si>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</si>
  <si>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</si>
  <si>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</si>
  <si>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</si>
  <si>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</si>
  <si>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</si>
  <si>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</si>
  <si>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</si>
  <si>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</si>
  <si>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</si>
  <si>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</si>
  <si>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</si>
  <si>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</si>
  <si>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</si>
  <si>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</si>
  <si>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</si>
  <si>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</si>
  <si>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</si>
  <si>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</si>
  <si>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</si>
  <si>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</si>
  <si>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</si>
  <si>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</si>
  <si>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</si>
  <si>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</si>
  <si>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</si>
  <si>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</si>
  <si>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</si>
  <si>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</si>
  <si>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</si>
  <si>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</si>
  <si>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</si>
  <si>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</si>
  <si>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</si>
  <si>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</si>
  <si>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</si>
  <si>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</si>
  <si>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</si>
  <si>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</si>
  <si>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</si>
  <si>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</si>
  <si>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</si>
  <si>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</si>
  <si>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</si>
  <si>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</si>
  <si>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</si>
  <si>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</si>
  <si>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</si>
  <si>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</si>
  <si>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</si>
  <si>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</si>
  <si>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</si>
  <si>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</si>
  <si>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</si>
  <si>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</si>
  <si>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</si>
  <si>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</si>
  <si>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</si>
  <si>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</si>
  <si>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</si>
  <si>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</si>
  <si>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</si>
  <si>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</si>
  <si>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</si>
  <si>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</si>
  <si>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</si>
  <si>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</si>
  <si>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</si>
  <si>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</si>
  <si>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</si>
  <si>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</si>
  <si>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</si>
  <si>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</si>
  <si>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</si>
  <si>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</si>
  <si>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</si>
  <si>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</si>
  <si>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</si>
  <si>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</si>
  <si>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</si>
  <si>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</si>
  <si>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</si>
  <si>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</si>
  <si>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</si>
  <si>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</si>
  <si>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</si>
  <si>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</si>
  <si>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</si>
  <si>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</si>
  <si>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</si>
  <si>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</si>
  <si>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</si>
  <si>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</si>
  <si>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</si>
  <si>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</si>
  <si>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</si>
  <si>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</si>
  <si>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</si>
  <si>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</si>
  <si>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</si>
  <si>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</si>
  <si>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</si>
  <si>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</si>
  <si>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</si>
  <si>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</si>
  <si>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</si>
  <si>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</si>
  <si>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</si>
  <si>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</si>
  <si>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</si>
  <si>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</si>
  <si>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</si>
  <si>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</si>
  <si>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</si>
  <si>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</si>
  <si>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</si>
  <si>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</si>
  <si>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</si>
  <si>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</si>
  <si>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</si>
  <si>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</si>
  <si>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</si>
  <si>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</si>
  <si>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</si>
  <si>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</si>
  <si>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</si>
  <si>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</si>
  <si>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</si>
  <si>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</si>
  <si>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</si>
  <si>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</si>
  <si>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</si>
  <si>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</si>
  <si>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</si>
  <si>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</si>
  <si>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</si>
  <si>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</si>
  <si>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</si>
  <si>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</si>
  <si>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</si>
  <si>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</si>
  <si>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</si>
  <si>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</si>
  <si>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</si>
  <si>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</si>
  <si>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</si>
  <si>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</si>
  <si>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</si>
  <si>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</si>
  <si>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</si>
  <si>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</si>
  <si>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</si>
  <si>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</si>
  <si>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</si>
  <si>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</si>
  <si>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</si>
  <si>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</si>
  <si>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</si>
  <si>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</si>
  <si>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</si>
  <si>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</si>
  <si>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</si>
  <si>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</si>
  <si>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</si>
  <si>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</si>
  <si>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</si>
  <si>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</si>
  <si>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</si>
  <si>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</si>
  <si>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</si>
  <si>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</si>
  <si>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</si>
  <si>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</si>
  <si>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</si>
  <si>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</si>
  <si>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</si>
  <si>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</si>
  <si>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</si>
  <si>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</si>
  <si>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</si>
  <si>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</si>
  <si>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</si>
  <si>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</si>
  <si>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</si>
  <si>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</si>
  <si>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</si>
  <si>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</si>
  <si>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</si>
  <si>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</si>
  <si>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</si>
  <si>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</si>
  <si>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</si>
  <si>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</si>
  <si>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</si>
  <si>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</si>
  <si>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</si>
  <si>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</si>
  <si>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</si>
  <si>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</si>
  <si>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</si>
  <si>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</si>
  <si>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</si>
  <si>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</si>
  <si>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</si>
  <si>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</si>
  <si>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</si>
  <si>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</si>
  <si>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</si>
  <si>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</si>
  <si>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</si>
  <si>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</si>
  <si>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</si>
  <si>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</si>
  <si>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</si>
  <si>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</si>
  <si>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</si>
  <si>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</si>
  <si>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</si>
  <si>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</si>
  <si>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</si>
  <si>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</si>
  <si>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</si>
  <si>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</si>
  <si>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</si>
  <si>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</si>
  <si>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</si>
  <si>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</si>
  <si>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</si>
  <si>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</si>
  <si>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</si>
  <si>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</si>
  <si>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</si>
  <si>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</si>
  <si>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</si>
  <si>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</si>
  <si>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</si>
  <si>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</si>
  <si>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</si>
  <si>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</si>
  <si>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</si>
  <si>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</si>
  <si>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</si>
  <si>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</si>
  <si>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</si>
  <si>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</si>
  <si>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</si>
  <si>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</si>
  <si>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</si>
  <si>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</si>
  <si>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</si>
  <si>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</si>
  <si>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</si>
  <si>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</si>
  <si>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</si>
  <si>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</si>
  <si>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</si>
  <si>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</si>
  <si>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</si>
  <si>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</si>
  <si>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</si>
  <si>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</si>
  <si>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</si>
  <si>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</si>
  <si>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</si>
  <si>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</si>
  <si>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</si>
  <si>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</si>
  <si>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</si>
  <si>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</si>
  <si>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</si>
  <si>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</si>
  <si>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</si>
  <si>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</si>
  <si>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</si>
  <si>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</si>
  <si>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</si>
  <si>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</si>
  <si>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</si>
  <si>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</si>
  <si>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</si>
  <si>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</si>
  <si>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</si>
  <si>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</si>
  <si>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</si>
  <si>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</si>
  <si>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</si>
  <si>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</si>
  <si>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</si>
  <si>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</si>
  <si>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</si>
  <si>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</si>
  <si>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</si>
  <si>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</si>
  <si>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</si>
  <si>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</si>
  <si>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</si>
  <si>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</si>
  <si>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</si>
  <si>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</si>
  <si>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</si>
  <si>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</si>
  <si>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</si>
  <si>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</si>
  <si>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</si>
  <si>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</si>
  <si>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</si>
  <si>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</si>
  <si>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</si>
  <si>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</si>
  <si>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</si>
  <si>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</si>
  <si>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</si>
  <si>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</si>
  <si>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</si>
  <si>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</si>
  <si>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</si>
  <si>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</si>
  <si>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</si>
  <si>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</si>
  <si>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</si>
  <si>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</si>
  <si>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</si>
  <si>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</si>
  <si>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</si>
  <si>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</si>
  <si>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</si>
  <si>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</si>
  <si>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</si>
  <si>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</si>
  <si>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</si>
  <si>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</si>
  <si>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</si>
  <si>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</si>
  <si>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</si>
  <si>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</si>
  <si>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</si>
  <si>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</si>
  <si>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</si>
  <si>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</si>
  <si>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</si>
  <si>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</si>
  <si>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</si>
  <si>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</si>
  <si>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</si>
  <si>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</si>
  <si>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</si>
  <si>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</si>
  <si>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</si>
  <si>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</si>
  <si>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</si>
  <si>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</si>
  <si>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</si>
  <si>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</si>
  <si>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</si>
  <si>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</si>
  <si>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</si>
  <si>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</si>
  <si>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</si>
  <si>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</si>
  <si>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</si>
  <si>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</si>
  <si>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</si>
  <si>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</si>
  <si>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</si>
  <si>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</si>
  <si>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</si>
  <si>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</si>
  <si>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</si>
  <si>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</si>
  <si>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</si>
  <si>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</si>
  <si>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</si>
  <si>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</si>
  <si>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</si>
  <si>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</si>
  <si>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</si>
  <si>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</si>
  <si>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</si>
  <si>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</si>
  <si>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</si>
  <si>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</si>
  <si>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</si>
  <si>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</si>
  <si>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</si>
  <si>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</si>
  <si>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</si>
  <si>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</si>
  <si>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</si>
  <si>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</si>
  <si>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</si>
  <si>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</si>
  <si>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</si>
  <si>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</si>
  <si>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</si>
  <si>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</si>
  <si>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</si>
  <si>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</si>
  <si>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</si>
  <si>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</si>
  <si>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</si>
  <si>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</si>
  <si>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</si>
  <si>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</si>
  <si>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</si>
  <si>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</si>
  <si>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</si>
  <si>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</si>
  <si>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</si>
  <si>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</si>
  <si>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</si>
  <si>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</si>
  <si>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</si>
  <si>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</si>
  <si>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</si>
  <si>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</si>
  <si>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</si>
  <si>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</si>
  <si>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</si>
  <si>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</si>
  <si>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</si>
  <si>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</si>
  <si>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</si>
  <si>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</si>
  <si>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</si>
  <si>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</si>
  <si>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</si>
  <si>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</si>
  <si>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</si>
  <si>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</si>
  <si>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</si>
  <si>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</si>
  <si>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</si>
  <si>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</si>
  <si>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</si>
  <si>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</si>
  <si>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</si>
  <si>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</si>
  <si>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</si>
  <si>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</si>
  <si>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</si>
  <si>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</si>
  <si>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</si>
  <si>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</si>
  <si>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</si>
  <si>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</si>
  <si>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</si>
  <si>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</si>
  <si>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</si>
  <si>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</si>
  <si>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</si>
  <si>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</si>
  <si>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</si>
  <si>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</si>
  <si>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</si>
  <si>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</si>
  <si>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</si>
  <si>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</si>
  <si>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</si>
  <si>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</si>
  <si>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</si>
  <si>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</si>
  <si>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</si>
  <si>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</si>
  <si>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</si>
  <si>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</si>
  <si>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</si>
  <si>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</si>
  <si>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</si>
  <si>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</si>
  <si>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</si>
  <si>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</si>
  <si>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</si>
  <si>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</si>
  <si>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</si>
  <si>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</si>
  <si>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</si>
  <si>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</si>
  <si>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</si>
  <si>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</si>
  <si>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</si>
  <si>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</si>
  <si>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</si>
  <si>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</si>
  <si>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</si>
  <si>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</si>
  <si>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</si>
  <si>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</si>
  <si>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</si>
  <si>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</si>
  <si>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</si>
  <si>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</si>
  <si>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</si>
  <si>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</si>
  <si>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</si>
  <si>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</si>
  <si>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</si>
  <si>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</si>
  <si>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</si>
  <si>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</si>
  <si>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</si>
  <si>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</si>
  <si>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</si>
  <si>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</si>
  <si>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</si>
  <si>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</si>
  <si>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</si>
  <si>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</si>
  <si>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</si>
  <si>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</si>
  <si>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</si>
  <si>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</si>
  <si>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</si>
  <si>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</si>
  <si>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</si>
  <si>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</si>
  <si>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</si>
  <si>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</si>
  <si>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</si>
  <si>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</si>
  <si>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</si>
  <si>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</si>
  <si>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</si>
  <si>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</si>
  <si>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</si>
  <si>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</si>
  <si>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</si>
  <si>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</si>
  <si>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</si>
  <si>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</si>
  <si>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</si>
  <si>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</si>
  <si>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</si>
  <si>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</si>
  <si>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</si>
  <si>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</si>
  <si>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</si>
  <si>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</si>
  <si>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</si>
  <si>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</si>
  <si>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</si>
  <si>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</si>
  <si>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</si>
  <si>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</si>
  <si>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</si>
  <si>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</si>
  <si>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</si>
  <si>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</si>
  <si>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</si>
  <si>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</si>
  <si>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</si>
  <si>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</si>
  <si>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</si>
  <si>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</si>
  <si>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</si>
  <si>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</si>
  <si>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</si>
  <si>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</si>
  <si>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</si>
  <si>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</si>
  <si>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</si>
  <si>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</si>
  <si>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</si>
  <si>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</si>
  <si>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</si>
  <si>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</si>
  <si>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</si>
  <si>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</si>
  <si>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</si>
  <si>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</si>
  <si>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</si>
  <si>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</si>
  <si>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</si>
  <si>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</si>
  <si>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</si>
  <si>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</si>
  <si>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</si>
  <si>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</si>
  <si>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</si>
  <si>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</si>
  <si>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</si>
  <si>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</si>
  <si>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</si>
  <si>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</si>
  <si>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</si>
  <si>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</si>
  <si>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</si>
  <si>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</si>
  <si>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</si>
  <si>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</si>
  <si>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</si>
  <si>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</si>
  <si>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</si>
  <si>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</si>
  <si>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</si>
  <si>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</si>
  <si>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</si>
  <si>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</si>
  <si>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</si>
  <si>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</si>
  <si>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</si>
  <si>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</si>
  <si>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</si>
  <si>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</si>
  <si>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</si>
  <si>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</si>
  <si>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</si>
  <si>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</si>
  <si>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</si>
  <si>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</si>
  <si>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</si>
  <si>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</si>
  <si>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</si>
  <si>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</si>
  <si>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</si>
  <si>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</si>
  <si>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</si>
  <si>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</si>
  <si>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</si>
  <si>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</si>
  <si>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</si>
  <si>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</si>
  <si>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</si>
  <si>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</si>
  <si>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</si>
  <si>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</si>
  <si>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</si>
  <si>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</si>
  <si>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</si>
  <si>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</si>
  <si>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</si>
  <si>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</si>
  <si>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</si>
  <si>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</si>
  <si>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</si>
  <si>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</si>
  <si>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</si>
  <si>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</si>
  <si>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</si>
  <si>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</si>
  <si>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</si>
  <si>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</si>
  <si>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</si>
  <si>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</si>
  <si>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</si>
  <si>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</si>
  <si>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</si>
  <si>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</si>
  <si>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</si>
  <si>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</si>
  <si>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</si>
  <si>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</si>
  <si>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</si>
  <si>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</si>
  <si>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</si>
  <si>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</si>
  <si>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</si>
  <si>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</si>
  <si>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</si>
  <si>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</si>
  <si>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</si>
  <si>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</si>
  <si>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</si>
  <si>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</si>
  <si>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</si>
  <si>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</si>
  <si>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</si>
  <si>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</si>
  <si>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</si>
  <si>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</si>
  <si>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</si>
  <si>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</si>
  <si>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</si>
  <si>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</si>
  <si>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</si>
  <si>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</si>
  <si>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</si>
  <si>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</si>
  <si>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</si>
  <si>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</si>
  <si>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</si>
  <si>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</si>
  <si>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</si>
  <si>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</si>
  <si>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</si>
  <si>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</si>
  <si>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</si>
  <si>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</si>
  <si>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</si>
  <si>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</si>
  <si>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</si>
  <si>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</si>
  <si>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</si>
  <si>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</si>
  <si>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</si>
  <si>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</si>
  <si>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</si>
  <si>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</si>
  <si>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</si>
  <si>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</si>
  <si>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</si>
  <si>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</si>
  <si>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</si>
  <si>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</si>
  <si>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</si>
  <si>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</si>
  <si>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</si>
  <si>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</si>
  <si>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</si>
  <si>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</si>
  <si>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</si>
  <si>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</si>
  <si>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</si>
  <si>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</si>
  <si>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</si>
  <si>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</si>
  <si>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</si>
  <si>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</si>
  <si>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</si>
  <si>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</si>
  <si>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</si>
  <si>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</si>
  <si>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</si>
  <si>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</si>
  <si>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</si>
  <si>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</si>
  <si>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</si>
  <si>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</si>
  <si>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</si>
  <si>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</si>
  <si>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</si>
  <si>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</si>
  <si>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</si>
  <si>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</si>
  <si>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</si>
  <si>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</si>
  <si>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</si>
  <si>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</si>
  <si>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</si>
  <si>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</si>
  <si>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</si>
  <si>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</si>
  <si>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</si>
  <si>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</si>
  <si>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</si>
  <si>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</si>
  <si>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</si>
  <si>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</si>
  <si>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</si>
  <si>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</si>
  <si>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</si>
  <si>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</si>
  <si>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</si>
  <si>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</si>
  <si>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</si>
  <si>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</si>
  <si>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</si>
  <si>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</si>
  <si>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</si>
  <si>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</si>
  <si>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</si>
  <si>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</si>
  <si>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</si>
  <si>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</si>
  <si>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</si>
  <si>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</si>
  <si>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</si>
  <si>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</si>
  <si>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</si>
  <si>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</si>
  <si>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</si>
  <si>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</si>
  <si>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</si>
  <si>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</si>
  <si>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</si>
  <si>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</si>
  <si>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</si>
  <si>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</si>
  <si>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</si>
  <si>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</si>
  <si>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</si>
  <si>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</si>
  <si>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</si>
  <si>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</si>
  <si>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</si>
  <si>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</si>
  <si>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</si>
  <si>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</si>
  <si>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</si>
  <si>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</si>
  <si>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</si>
  <si>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</si>
  <si>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</si>
  <si>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</si>
  <si>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</si>
  <si>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</si>
  <si>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</si>
  <si>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</si>
  <si>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</si>
  <si>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</si>
  <si>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</si>
  <si>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</si>
  <si>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</si>
  <si>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</si>
  <si>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</si>
  <si>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</si>
  <si>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</si>
  <si>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</si>
  <si>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</si>
  <si>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</si>
  <si>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</si>
  <si>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</si>
  <si>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</si>
  <si>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</si>
  <si>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</si>
  <si>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</si>
  <si>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</si>
  <si>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</si>
  <si>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</si>
  <si>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</si>
  <si>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</si>
  <si>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</si>
  <si>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</si>
  <si>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</si>
  <si>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</si>
  <si>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</si>
  <si>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</si>
  <si>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</si>
  <si>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</si>
  <si>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</si>
  <si>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</si>
  <si>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</si>
  <si>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</si>
  <si>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</si>
  <si>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</si>
  <si>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</si>
  <si>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</si>
  <si>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</si>
  <si>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</si>
  <si>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</si>
  <si>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</si>
  <si>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</si>
  <si>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</si>
  <si>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</si>
  <si>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</si>
  <si>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</si>
  <si>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</si>
  <si>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</si>
  <si>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</si>
  <si>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</si>
  <si>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</si>
  <si>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</si>
  <si>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</si>
  <si>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</si>
  <si>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</si>
  <si>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</si>
  <si>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</si>
  <si>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</si>
  <si>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</si>
  <si>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</si>
  <si>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</si>
  <si>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</si>
  <si>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</si>
  <si>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</si>
  <si>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</si>
  <si>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</si>
  <si>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</si>
  <si>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</si>
  <si>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</si>
  <si>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</si>
  <si>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</si>
  <si>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</si>
  <si>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</si>
  <si>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</si>
  <si>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</si>
  <si>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</si>
  <si>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</si>
  <si>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</si>
  <si>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</si>
  <si>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</si>
  <si>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</si>
  <si>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</si>
  <si>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</si>
  <si>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</si>
  <si>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</si>
  <si>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</si>
  <si>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</si>
  <si>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</si>
  <si>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</si>
  <si>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</si>
  <si>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</si>
  <si>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</si>
  <si>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</si>
  <si>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</si>
  <si>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</si>
  <si>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</si>
  <si>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</si>
  <si>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</si>
  <si>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</si>
  <si>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</si>
  <si>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</si>
  <si>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</si>
  <si>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</si>
  <si>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</si>
  <si>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</si>
  <si>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</si>
  <si>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</si>
  <si>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</si>
  <si>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</si>
  <si>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</si>
  <si>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</si>
  <si>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</si>
  <si>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</si>
  <si>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</si>
  <si>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</si>
  <si>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</si>
  <si>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</si>
  <si>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</si>
  <si>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</si>
  <si>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</si>
  <si>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</si>
  <si>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</si>
  <si>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</si>
  <si>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</si>
  <si>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</si>
  <si>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</si>
  <si>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</si>
  <si>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</si>
  <si>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</si>
  <si>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</si>
  <si>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</si>
  <si>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</si>
  <si>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</si>
  <si>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</si>
  <si>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</si>
  <si>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</si>
  <si>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</si>
  <si>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</si>
  <si>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</si>
  <si>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</si>
  <si>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</si>
  <si>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</si>
  <si>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</si>
  <si>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</si>
  <si>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</si>
  <si>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</si>
  <si>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</si>
  <si>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</si>
  <si>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</si>
  <si>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</si>
  <si>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</si>
  <si>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</si>
  <si>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</si>
  <si>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</si>
  <si>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</si>
  <si>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</si>
  <si>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</si>
  <si>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</si>
  <si>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</si>
  <si>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</si>
  <si>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</si>
  <si>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</si>
  <si>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</si>
  <si>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</si>
  <si>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</si>
  <si>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</si>
  <si>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</si>
  <si>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</si>
  <si>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</si>
  <si>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</si>
  <si>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</si>
  <si>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</si>
  <si>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</si>
  <si>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</si>
  <si>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</si>
  <si>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</si>
  <si>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</si>
  <si>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</si>
  <si>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</si>
  <si>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</si>
  <si>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</si>
  <si>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</si>
  <si>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</si>
  <si>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</si>
  <si>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</si>
  <si>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</si>
  <si>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</si>
  <si>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</si>
  <si>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</si>
  <si>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</si>
  <si>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</si>
  <si>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</si>
  <si>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</si>
  <si>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</si>
  <si>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</si>
  <si>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</si>
  <si>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</si>
  <si>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</si>
  <si>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</si>
  <si>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</si>
  <si>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</si>
  <si>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</si>
  <si>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</si>
  <si>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</si>
  <si>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</si>
  <si>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</si>
  <si>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</si>
  <si>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</si>
  <si>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</si>
  <si>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</si>
  <si>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</si>
  <si>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</si>
  <si>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</si>
  <si>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</si>
  <si>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</si>
  <si>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</si>
  <si>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</si>
  <si>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</si>
  <si>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</si>
  <si>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</si>
  <si>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</si>
  <si>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</si>
  <si>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</si>
  <si>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</si>
  <si>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</si>
  <si>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</si>
  <si>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</si>
  <si>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</si>
  <si>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</si>
  <si>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</si>
  <si>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</si>
  <si>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</si>
  <si>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</si>
  <si>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</si>
  <si>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</si>
  <si>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</si>
  <si>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</si>
  <si>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</si>
  <si>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</si>
  <si>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</si>
  <si>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</si>
  <si>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</si>
  <si>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</si>
  <si>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</si>
  <si>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</si>
  <si>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</si>
  <si>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</si>
  <si>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</si>
  <si>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</si>
  <si>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</si>
  <si>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</si>
  <si>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</si>
  <si>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</si>
  <si>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</si>
  <si>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</si>
  <si>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</si>
  <si>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</si>
  <si>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</si>
  <si>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</si>
  <si>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</si>
  <si>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</si>
  <si>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</si>
  <si>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</si>
  <si>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</si>
  <si>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</si>
  <si>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</si>
  <si>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</si>
  <si>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</si>
  <si>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</si>
  <si>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</si>
  <si>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</si>
  <si>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</si>
  <si>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</si>
  <si>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</si>
  <si>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</si>
  <si>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</si>
  <si>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</si>
  <si>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</si>
  <si>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</si>
  <si>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</si>
  <si>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</si>
  <si>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</si>
  <si>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</si>
  <si>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</si>
  <si>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</si>
  <si>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</si>
  <si>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</si>
  <si>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</si>
  <si>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</si>
  <si>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</si>
  <si>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</si>
  <si>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</si>
  <si>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</si>
  <si>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</si>
  <si>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</si>
  <si>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</si>
  <si>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</si>
  <si>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</si>
  <si>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</si>
  <si>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</si>
  <si>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</si>
  <si>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</si>
  <si>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</si>
  <si>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</si>
  <si>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</si>
  <si>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</si>
  <si>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</si>
  <si>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</si>
  <si>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</si>
  <si>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</si>
  <si>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</si>
  <si>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</si>
  <si>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</si>
  <si>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</si>
  <si>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</si>
  <si>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</si>
  <si>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</si>
  <si>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</si>
  <si>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</si>
  <si>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</si>
  <si>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</si>
  <si>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</si>
  <si>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</si>
  <si>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</si>
  <si>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</si>
  <si>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</si>
  <si>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</si>
  <si>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</si>
  <si>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</si>
  <si>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</si>
  <si>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</si>
  <si>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</si>
  <si>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</si>
  <si>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</si>
  <si>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</si>
  <si>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</si>
  <si>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</si>
  <si>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</si>
  <si>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</si>
  <si>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</si>
  <si>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</si>
  <si>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</si>
  <si>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</si>
  <si>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</si>
  <si>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</si>
  <si>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</si>
  <si>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</si>
  <si>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</si>
  <si>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</si>
  <si>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</si>
  <si>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</si>
  <si>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</si>
  <si>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</si>
  <si>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</si>
  <si>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</si>
  <si>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</si>
  <si>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</si>
  <si>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</si>
  <si>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</si>
  <si>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</si>
  <si>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</si>
  <si>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</si>
  <si>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</si>
  <si>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</si>
  <si>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</si>
  <si>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</si>
  <si>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</si>
  <si>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</si>
  <si>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</si>
  <si>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</si>
  <si>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</si>
  <si>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</si>
  <si>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</si>
  <si>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</si>
  <si>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</si>
  <si>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</si>
  <si>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</si>
  <si>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</si>
  <si>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</si>
  <si>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</si>
  <si>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</si>
  <si>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</si>
  <si>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</si>
  <si>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</si>
  <si>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</si>
  <si>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</si>
  <si>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</si>
  <si>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</si>
  <si>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</si>
  <si>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</si>
  <si>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</si>
  <si>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</si>
  <si>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</si>
  <si>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</si>
  <si>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</si>
  <si>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</si>
  <si>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</si>
  <si>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</si>
  <si>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</si>
  <si>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</si>
  <si>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</si>
  <si>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</si>
  <si>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</si>
  <si>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</si>
  <si>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</si>
  <si>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</si>
  <si>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</si>
  <si>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</si>
  <si>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</si>
  <si>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</si>
  <si>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</si>
  <si>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</si>
  <si>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</si>
  <si>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</si>
  <si>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</si>
  <si>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</si>
  <si>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</si>
  <si>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</si>
  <si>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</si>
  <si>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</si>
  <si>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</si>
  <si>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</si>
  <si>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</si>
  <si>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</si>
  <si>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</si>
  <si>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</si>
  <si>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</si>
  <si>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</si>
  <si>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</si>
  <si>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</si>
  <si>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</si>
  <si>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</si>
  <si>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</si>
  <si>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</si>
  <si>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</si>
  <si>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</si>
  <si>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</si>
  <si>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</si>
  <si>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</si>
  <si>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</si>
  <si>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</si>
  <si>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</si>
  <si>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</si>
  <si>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</si>
  <si>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</si>
  <si>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</si>
  <si>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</si>
  <si>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</si>
  <si>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</si>
  <si>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</si>
  <si>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</si>
  <si>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</si>
  <si>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</si>
  <si>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</si>
  <si>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</si>
  <si>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</si>
  <si>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</si>
  <si>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</si>
  <si>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</si>
  <si>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</si>
  <si>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</si>
  <si>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</si>
  <si>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</si>
  <si>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</si>
  <si>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</si>
  <si>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</si>
  <si>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</si>
  <si>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</si>
  <si>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</si>
  <si>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</si>
  <si>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</si>
  <si>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</si>
  <si>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</si>
  <si>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</si>
  <si>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</si>
  <si>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</si>
  <si>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</si>
  <si>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</si>
  <si>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</si>
  <si>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</si>
  <si>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</si>
  <si>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</si>
  <si>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</si>
  <si>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</si>
  <si>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</si>
  <si>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</si>
  <si>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</si>
  <si>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</si>
  <si>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</si>
  <si>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</si>
  <si>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</si>
  <si>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</si>
  <si>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</si>
  <si>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</si>
  <si>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</si>
  <si>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</si>
  <si>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</si>
  <si>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</si>
  <si>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</si>
  <si>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</si>
  <si>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</si>
  <si>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</si>
  <si>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</si>
  <si>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</si>
  <si>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</si>
  <si>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</si>
  <si>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</si>
  <si>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</si>
  <si>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</si>
  <si>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</si>
  <si>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</si>
  <si>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</si>
  <si>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</si>
  <si>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</si>
  <si>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</si>
  <si>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</si>
  <si>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</si>
  <si>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</si>
  <si>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</si>
  <si>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</si>
  <si>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</si>
  <si>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</si>
  <si>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</si>
  <si>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</si>
  <si>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</si>
  <si>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</si>
  <si>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</si>
  <si>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</si>
  <si>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</si>
  <si>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</si>
  <si>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</si>
  <si>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</si>
  <si>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</si>
  <si>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</si>
  <si>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</si>
  <si>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</si>
  <si>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</si>
  <si>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</si>
  <si>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</si>
  <si>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</si>
  <si>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</si>
  <si>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</si>
  <si>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</si>
  <si>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</si>
  <si>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</si>
  <si>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</si>
  <si>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</si>
  <si>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</si>
  <si>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</si>
  <si>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</si>
  <si>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</si>
  <si>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</si>
  <si>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</si>
  <si>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</si>
  <si>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</si>
  <si>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</si>
  <si>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</si>
  <si>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</si>
  <si>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</si>
  <si>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</si>
  <si>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</si>
  <si>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</si>
  <si>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</si>
  <si>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</si>
  <si>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</si>
  <si>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</si>
  <si>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</si>
  <si>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</si>
  <si>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</si>
  <si>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</si>
  <si>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</si>
  <si>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</si>
  <si>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</si>
  <si>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</si>
  <si>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</si>
  <si>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</si>
  <si>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</si>
  <si>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</si>
  <si>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</si>
  <si>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</si>
  <si>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</si>
  <si>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</si>
  <si>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</si>
  <si>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</si>
  <si>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</si>
  <si>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</si>
  <si>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</si>
  <si>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</si>
  <si>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</si>
  <si>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</si>
  <si>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</si>
  <si>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</si>
  <si>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</si>
  <si>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</si>
  <si>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</si>
  <si>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</si>
  <si>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</si>
  <si>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</si>
  <si>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</si>
  <si>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</si>
  <si>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</si>
  <si>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</si>
  <si>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</si>
  <si>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</si>
  <si>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</si>
  <si>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</si>
  <si>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</si>
  <si>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</si>
  <si>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</si>
  <si>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</si>
  <si>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</si>
  <si>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</si>
  <si>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</si>
  <si>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</si>
  <si>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</si>
  <si>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</si>
  <si>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</si>
  <si>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</si>
  <si>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</si>
  <si>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</si>
  <si>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</si>
  <si>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</si>
  <si>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</si>
  <si>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</si>
  <si>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</si>
  <si>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</si>
  <si>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</si>
  <si>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</si>
  <si>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</si>
  <si>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</si>
  <si>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</si>
  <si>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</si>
  <si>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</si>
  <si>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</si>
  <si>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</si>
  <si>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</si>
  <si>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</si>
  <si>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</si>
  <si>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</si>
  <si>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</si>
  <si>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</si>
  <si>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</si>
  <si>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</si>
  <si>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</si>
  <si>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</si>
  <si>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</si>
  <si>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</si>
  <si>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</si>
  <si>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</si>
  <si>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</si>
  <si>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</si>
  <si>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</si>
  <si>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</si>
  <si>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</si>
  <si>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</si>
  <si>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</si>
  <si>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</si>
  <si>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</si>
  <si>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</si>
  <si>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</si>
  <si>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</si>
  <si>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</si>
  <si>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</si>
  <si>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</si>
  <si>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</si>
  <si>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</si>
  <si>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</si>
  <si>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</si>
  <si>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</si>
  <si>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</si>
  <si>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</si>
  <si>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</si>
  <si>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</si>
  <si>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</si>
  <si>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</si>
  <si>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</si>
  <si>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</si>
  <si>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</si>
  <si>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</si>
  <si>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</si>
  <si>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</si>
  <si>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</si>
  <si>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</si>
  <si>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</si>
  <si>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</si>
  <si>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</si>
  <si>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</si>
  <si>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</si>
  <si>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</si>
  <si>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</si>
  <si>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</si>
  <si>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</si>
  <si>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</si>
  <si>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</si>
  <si>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</si>
  <si>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</si>
  <si>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</si>
  <si>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</si>
  <si>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</si>
  <si>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</si>
  <si>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</si>
  <si>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</si>
  <si>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</si>
  <si>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</si>
  <si>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</si>
  <si>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</si>
  <si>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</si>
  <si>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</si>
  <si>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</si>
  <si>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</si>
  <si>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</si>
  <si>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</si>
  <si>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</si>
  <si>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</si>
  <si>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</si>
  <si>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</si>
  <si>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</si>
  <si>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</si>
  <si>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</si>
  <si>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</si>
  <si>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</si>
  <si>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</si>
  <si>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</si>
  <si>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</si>
  <si>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</si>
  <si>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</si>
  <si>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</si>
  <si>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</si>
  <si>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</si>
  <si>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</si>
  <si>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</si>
  <si>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</si>
  <si>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</si>
  <si>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</si>
  <si>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</si>
  <si>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</si>
  <si>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</si>
  <si>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</si>
  <si>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</si>
  <si>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</si>
  <si>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</si>
  <si>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</si>
  <si>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</si>
  <si>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</si>
  <si>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</si>
  <si>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</si>
  <si>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</si>
  <si>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</si>
  <si>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</si>
  <si>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</si>
  <si>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</si>
  <si>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</si>
  <si>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</si>
  <si>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</si>
  <si>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</si>
  <si>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</si>
  <si>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</si>
  <si>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</si>
  <si>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</si>
  <si>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</si>
  <si>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</si>
  <si>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</si>
  <si>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</si>
  <si>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</si>
  <si>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</si>
  <si>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</si>
  <si>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</si>
  <si>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</si>
  <si>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</si>
  <si>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</si>
  <si>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</si>
  <si>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</si>
  <si>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</si>
  <si>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</si>
  <si>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</si>
  <si>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</si>
  <si>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</si>
  <si>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</si>
  <si>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</si>
  <si>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</si>
  <si>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</si>
  <si>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</si>
  <si>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</si>
  <si>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</si>
  <si>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</si>
  <si>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</si>
  <si>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</si>
  <si>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</si>
  <si>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</si>
  <si>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</si>
  <si>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</si>
  <si>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</si>
  <si>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</si>
  <si>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</si>
  <si>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</si>
  <si>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</si>
  <si>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</si>
  <si>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</si>
  <si>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</si>
  <si>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</si>
  <si>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</si>
  <si>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</si>
  <si>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</si>
  <si>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</si>
  <si>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</si>
  <si>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</si>
  <si>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</si>
  <si>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</si>
  <si>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</si>
  <si>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</si>
  <si>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</si>
  <si>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</si>
  <si>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</si>
  <si>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</si>
  <si>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</si>
  <si>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</si>
  <si>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</si>
  <si>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</si>
  <si>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</si>
  <si>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</si>
  <si>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</si>
  <si>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</si>
  <si>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</si>
  <si>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</si>
  <si>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</si>
  <si>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</si>
  <si>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</si>
  <si>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</si>
  <si>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</si>
  <si>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</si>
  <si>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</si>
  <si>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</si>
  <si>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</si>
  <si>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</si>
  <si>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</si>
  <si>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</si>
  <si>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</si>
  <si>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</si>
  <si>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</si>
  <si>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</si>
  <si>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</si>
  <si>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</si>
  <si>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</si>
  <si>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</si>
  <si>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</si>
  <si>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</si>
  <si>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</si>
  <si>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</si>
  <si>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</si>
  <si>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</si>
  <si>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</si>
  <si>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</si>
  <si>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</si>
  <si>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</si>
  <si>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</si>
  <si>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</si>
  <si>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</si>
  <si>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</si>
  <si>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</si>
  <si>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</si>
  <si>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</si>
  <si>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</si>
  <si>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</si>
  <si>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</si>
  <si>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</si>
  <si>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</si>
  <si>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</si>
  <si>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</si>
  <si>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</si>
  <si>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</si>
  <si>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</si>
  <si>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</si>
  <si>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</si>
  <si>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</si>
  <si>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</si>
  <si>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</si>
  <si>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</si>
  <si>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</si>
  <si>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</si>
  <si>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</si>
  <si>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</si>
  <si>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</si>
  <si>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</si>
  <si>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</si>
  <si>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</si>
  <si>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</si>
  <si>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</si>
  <si>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</si>
  <si>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</si>
  <si>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</si>
  <si>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</si>
  <si>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</si>
  <si>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</si>
  <si>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</si>
  <si>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</si>
  <si>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</si>
  <si>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</si>
  <si>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</si>
  <si>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</si>
  <si>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</si>
  <si>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</si>
  <si>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</si>
  <si>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</si>
  <si>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</si>
  <si>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</si>
  <si>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</si>
  <si>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</si>
  <si>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</si>
  <si>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</si>
  <si>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</si>
  <si>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</si>
  <si>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</si>
  <si>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</si>
  <si>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</si>
  <si>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</si>
  <si>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</si>
  <si>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</si>
  <si>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</si>
  <si>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</si>
  <si>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</si>
  <si>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</si>
  <si>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</si>
  <si>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</si>
  <si>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</si>
  <si>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</si>
  <si>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</si>
  <si>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</si>
  <si>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</si>
  <si>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</si>
  <si>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</si>
  <si>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</si>
  <si>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</si>
  <si>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</si>
  <si>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</si>
  <si>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</si>
  <si>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</si>
  <si>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</si>
  <si>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</si>
  <si>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</si>
  <si>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</si>
  <si>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</si>
  <si>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</si>
  <si>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</si>
  <si>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</si>
  <si>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</si>
  <si>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</si>
  <si>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</si>
  <si>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</si>
  <si>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</si>
  <si>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</si>
  <si>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</si>
  <si>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</si>
  <si>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</si>
  <si>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</si>
  <si>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</si>
  <si>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</si>
  <si>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</si>
  <si>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</si>
  <si>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</si>
  <si>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</si>
  <si>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</si>
  <si>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</si>
  <si>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</si>
  <si>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</si>
  <si>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</si>
  <si>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</si>
  <si>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</si>
  <si>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</si>
  <si>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</si>
  <si>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</si>
  <si>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</si>
  <si>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</si>
  <si>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</si>
  <si>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</si>
  <si>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</si>
  <si>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</si>
  <si>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</si>
  <si>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</si>
  <si>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</si>
  <si>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</si>
  <si>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</si>
  <si>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</si>
  <si>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</si>
  <si>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</si>
  <si>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</si>
  <si>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</si>
  <si>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</si>
  <si>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</si>
  <si>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</si>
  <si>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</si>
  <si>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</si>
  <si>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</si>
  <si>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</si>
  <si>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</si>
  <si>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</si>
  <si>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</si>
  <si>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</si>
  <si>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</si>
  <si>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</si>
  <si>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</si>
  <si>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</si>
  <si>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</si>
  <si>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</si>
  <si>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</si>
  <si>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</si>
  <si>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</si>
  <si>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</si>
  <si>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</si>
  <si>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</si>
  <si>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</si>
  <si>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</si>
  <si>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</si>
  <si>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</si>
  <si>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</si>
  <si>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</si>
  <si>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</si>
  <si>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</si>
  <si>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</si>
  <si>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</si>
  <si>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</si>
  <si>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</si>
  <si>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</si>
  <si>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</si>
  <si>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</si>
  <si>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</si>
  <si>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</si>
  <si>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</si>
  <si>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</si>
  <si>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</si>
  <si>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</si>
  <si>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</si>
  <si>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</si>
  <si>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</si>
  <si>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</si>
  <si>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</si>
  <si>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</si>
  <si>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</si>
  <si>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</si>
  <si>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</si>
  <si>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</si>
  <si>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</si>
  <si>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</si>
  <si>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</si>
  <si>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</si>
  <si>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</si>
  <si>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</si>
  <si>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</si>
  <si>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</si>
  <si>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</si>
  <si>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</si>
  <si>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</si>
  <si>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</si>
  <si>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</si>
  <si>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</si>
  <si>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</si>
  <si>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</si>
  <si>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</si>
  <si>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</si>
  <si>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</si>
  <si>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</si>
  <si>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</si>
  <si>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</si>
  <si>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</si>
  <si>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</si>
  <si>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</si>
  <si>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</si>
  <si>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</si>
  <si>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</si>
  <si>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</si>
  <si>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</si>
  <si>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</si>
  <si>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</si>
  <si>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</si>
  <si>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</si>
  <si>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</si>
  <si>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</si>
  <si>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</si>
  <si>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</si>
  <si>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</si>
  <si>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</si>
  <si>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</si>
  <si>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</si>
  <si>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</si>
  <si>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</si>
  <si>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</si>
  <si>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</si>
  <si>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</si>
  <si>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</si>
  <si>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</si>
  <si>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</si>
  <si>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</si>
  <si>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</si>
  <si>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</si>
  <si>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</si>
  <si>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</si>
  <si>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</si>
  <si>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</si>
  <si>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</si>
  <si>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</si>
  <si>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</si>
  <si>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</si>
  <si>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</si>
  <si>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</si>
  <si>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</si>
  <si>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</si>
  <si>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</si>
  <si>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</si>
  <si>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</si>
  <si>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</si>
  <si>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</si>
  <si>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</si>
  <si>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</si>
  <si>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</si>
  <si>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</si>
  <si>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</si>
  <si>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</si>
  <si>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</si>
  <si>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</si>
  <si>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</si>
  <si>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</si>
  <si>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</si>
  <si>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</si>
  <si>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</si>
  <si>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</si>
  <si>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</si>
  <si>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</si>
  <si>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</si>
  <si>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</si>
  <si>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</si>
  <si>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</si>
  <si>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</si>
  <si>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</si>
  <si>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</si>
  <si>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</si>
  <si>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</si>
  <si>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</si>
  <si>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</si>
  <si>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</si>
  <si>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</si>
  <si>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</si>
  <si>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</si>
  <si>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</si>
  <si>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</si>
  <si>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</si>
  <si>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</si>
  <si>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</si>
  <si>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</si>
  <si>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</si>
  <si>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</si>
  <si>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</si>
  <si>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</si>
  <si>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</si>
  <si>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</si>
  <si>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</si>
  <si>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</si>
  <si>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</si>
  <si>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</si>
  <si>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</si>
  <si>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</si>
  <si>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</si>
  <si>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</si>
  <si>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</si>
  <si>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</si>
  <si>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</si>
  <si>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</si>
  <si>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</si>
  <si>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</si>
  <si>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</si>
  <si>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</si>
  <si>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</si>
  <si>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</si>
  <si>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</si>
  <si>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</si>
  <si>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</si>
  <si>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</si>
  <si>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</si>
  <si>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</si>
  <si>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</si>
  <si>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</si>
  <si>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</si>
  <si>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</si>
  <si>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</si>
  <si>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</si>
  <si>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</si>
  <si>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</si>
  <si>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</si>
  <si>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</si>
  <si>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</si>
  <si>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</si>
  <si>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</si>
  <si>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</si>
  <si>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</si>
  <si>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</si>
  <si>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</si>
  <si>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</si>
  <si>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</si>
  <si>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</si>
  <si>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</si>
  <si>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</si>
  <si>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</si>
  <si>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</si>
  <si>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</si>
  <si>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</si>
  <si>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</si>
  <si>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</si>
  <si>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</si>
  <si>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</si>
  <si>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</si>
  <si>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</si>
  <si>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</si>
  <si>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</si>
  <si>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</si>
  <si>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</si>
  <si>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</si>
  <si>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</si>
  <si>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</si>
  <si>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</si>
  <si>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</si>
  <si>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</si>
  <si>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</si>
  <si>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</si>
  <si>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</si>
  <si>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</si>
  <si>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</si>
  <si>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</si>
  <si>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</si>
  <si>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</si>
  <si>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</si>
  <si>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</si>
  <si>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</si>
  <si>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</si>
  <si>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</si>
  <si>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</si>
  <si>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</si>
  <si>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</si>
  <si>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</si>
  <si>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</si>
  <si>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</si>
  <si>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</si>
  <si>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</si>
  <si>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</si>
  <si>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</si>
  <si>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</si>
  <si>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</si>
  <si>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</si>
  <si>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</si>
  <si>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</si>
  <si>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</si>
  <si>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</si>
  <si>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</si>
  <si>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</si>
  <si>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</si>
  <si>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</si>
  <si>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</si>
  <si>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</si>
  <si>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</si>
  <si>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</si>
  <si>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</si>
  <si>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</si>
  <si>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</si>
  <si>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</si>
  <si>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</si>
  <si>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</si>
  <si>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</si>
  <si>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</si>
  <si>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</si>
  <si>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</si>
  <si>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</si>
  <si>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</si>
  <si>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</si>
  <si>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</si>
  <si>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</si>
  <si>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</si>
  <si>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</si>
  <si>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</si>
  <si>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</si>
  <si>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</si>
  <si>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</si>
  <si>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</si>
  <si>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</si>
  <si>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</si>
  <si>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</si>
  <si>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</si>
  <si>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</si>
  <si>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</si>
  <si>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</si>
  <si>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</si>
  <si>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</si>
  <si>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</si>
  <si>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</si>
  <si>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</si>
  <si>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</si>
  <si>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</si>
  <si>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</si>
  <si>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</si>
  <si>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</si>
  <si>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</si>
  <si>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</si>
  <si>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</si>
  <si>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</si>
  <si>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</si>
  <si>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</si>
  <si>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</si>
  <si>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</si>
  <si>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</si>
  <si>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</si>
  <si>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</si>
  <si>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</si>
  <si>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</si>
  <si>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</si>
  <si>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</si>
  <si>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</si>
  <si>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</si>
  <si>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</si>
  <si>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</si>
  <si>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</si>
  <si>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</si>
  <si>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</si>
  <si>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</si>
  <si>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</si>
  <si>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</si>
  <si>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</si>
  <si>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</si>
  <si>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</si>
  <si>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</si>
  <si>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</si>
  <si>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</si>
  <si>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</si>
  <si>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</si>
  <si>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</si>
  <si>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</si>
  <si>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</si>
  <si>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</si>
  <si>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</si>
  <si>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</si>
  <si>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</si>
  <si>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</si>
  <si>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</si>
  <si>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</si>
  <si>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</si>
  <si>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</si>
  <si>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</si>
  <si>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</si>
  <si>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</si>
  <si>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</si>
  <si>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</si>
  <si>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</si>
  <si>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</si>
  <si>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</si>
  <si>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</si>
  <si>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</si>
  <si>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</si>
  <si>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</si>
  <si>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</si>
  <si>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</si>
  <si>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</si>
  <si>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</si>
  <si>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</si>
  <si>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</si>
  <si>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</si>
  <si>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</si>
  <si>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</si>
  <si>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</si>
  <si>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</si>
  <si>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</si>
  <si>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</si>
  <si>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</si>
  <si>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</si>
  <si>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</si>
  <si>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</si>
  <si>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</si>
  <si>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</si>
  <si>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</si>
  <si>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</si>
  <si>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</si>
  <si>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</si>
  <si>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</si>
  <si>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</si>
  <si>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</si>
  <si>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</si>
  <si>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</si>
  <si>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</si>
  <si>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</si>
  <si>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</si>
  <si>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</si>
  <si>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</si>
  <si>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</si>
  <si>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</si>
  <si>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</si>
  <si>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</si>
  <si>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</si>
  <si>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</si>
  <si>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</si>
  <si>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</si>
  <si>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</si>
  <si>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</si>
  <si>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</si>
  <si>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</si>
  <si>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</si>
  <si>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</si>
  <si>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</si>
  <si>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</si>
  <si>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</si>
  <si>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</si>
  <si>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</si>
  <si>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</si>
  <si>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</si>
  <si>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</si>
  <si>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</si>
  <si>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</si>
  <si>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</si>
  <si>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</si>
  <si>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</si>
  <si>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</si>
  <si>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</si>
  <si>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</si>
  <si>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</si>
  <si>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</si>
  <si>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</si>
  <si>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</si>
  <si>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</si>
  <si>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</si>
  <si>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</si>
  <si>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</si>
  <si>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</si>
  <si>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</si>
  <si>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</si>
  <si>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</si>
  <si>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</si>
  <si>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</si>
  <si>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</si>
  <si>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</si>
  <si>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</si>
  <si>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</si>
  <si>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</si>
  <si>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</si>
  <si>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</si>
  <si>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</si>
  <si>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</si>
  <si>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</si>
  <si>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</si>
  <si>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</si>
  <si>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</si>
  <si>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</si>
  <si>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</si>
  <si>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</si>
  <si>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</si>
  <si>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</si>
  <si>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</si>
  <si>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</si>
  <si>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</si>
  <si>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</si>
  <si>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</si>
  <si>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</si>
  <si>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</si>
  <si>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</si>
  <si>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</si>
  <si>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</si>
  <si>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</si>
  <si>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</si>
  <si>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</si>
  <si>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</si>
  <si>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</si>
  <si>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</si>
  <si>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</si>
  <si>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</si>
  <si>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</si>
  <si>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</si>
  <si>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</si>
  <si>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</si>
  <si>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</si>
  <si>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</si>
  <si>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</si>
  <si>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</si>
  <si>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</si>
  <si>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</si>
  <si>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</si>
  <si>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</si>
  <si>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</si>
  <si>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</si>
  <si>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</si>
  <si>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</si>
  <si>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</si>
  <si>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</si>
  <si>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</si>
  <si>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</si>
  <si>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</si>
  <si>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</si>
  <si>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</si>
  <si>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</si>
  <si>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</si>
  <si>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</si>
  <si>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</si>
  <si>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</si>
  <si>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</si>
  <si>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</si>
  <si>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</si>
  <si>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</si>
  <si>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</si>
  <si>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</si>
  <si>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</si>
  <si>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</si>
  <si>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</si>
  <si>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</si>
  <si>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</si>
  <si>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</si>
  <si>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</si>
  <si>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</si>
  <si>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</si>
  <si>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</si>
  <si>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</si>
  <si>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</si>
  <si>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</si>
  <si>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</si>
  <si>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</si>
  <si>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</si>
  <si>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</si>
  <si>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</si>
  <si>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</si>
  <si>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</si>
  <si>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</si>
  <si>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</si>
  <si>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</si>
  <si>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</si>
  <si>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</si>
  <si>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</si>
  <si>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</si>
  <si>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</si>
  <si>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</si>
  <si>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</si>
  <si>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</si>
  <si>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</si>
  <si>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</si>
  <si>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</si>
  <si>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</si>
  <si>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</si>
  <si>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</si>
  <si>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</si>
  <si>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</si>
  <si>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</si>
  <si>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</si>
  <si>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</si>
  <si>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</si>
  <si>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</si>
  <si>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</si>
  <si>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</si>
  <si>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</si>
  <si>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</si>
  <si>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</si>
  <si>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</si>
  <si>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</si>
  <si>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</si>
  <si>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</si>
  <si>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</si>
  <si>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</si>
  <si>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</si>
  <si>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</si>
  <si>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</si>
  <si>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</si>
  <si>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</si>
  <si>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</si>
  <si>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</si>
  <si>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</si>
  <si>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</si>
  <si>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</si>
  <si>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</si>
  <si>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</si>
  <si>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</si>
  <si>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</si>
  <si>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</si>
  <si>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</si>
  <si>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</si>
  <si>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</si>
  <si>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</si>
  <si>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</si>
  <si>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</si>
  <si>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</si>
  <si>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</si>
  <si>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</si>
  <si>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</si>
  <si>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</si>
  <si>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</si>
  <si>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</si>
  <si>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</si>
  <si>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</si>
  <si>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</si>
  <si>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</si>
  <si>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</si>
  <si>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</si>
  <si>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</si>
  <si>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</si>
  <si>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</si>
  <si>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</si>
  <si>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</si>
  <si>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</si>
  <si>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</si>
  <si>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</si>
  <si>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</si>
  <si>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</si>
  <si>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</si>
  <si>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</si>
  <si>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</si>
  <si>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</si>
  <si>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</si>
  <si>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</si>
  <si>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</si>
  <si>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</si>
  <si>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</si>
  <si>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</si>
  <si>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</si>
  <si>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</si>
  <si>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</si>
  <si>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</si>
  <si>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</si>
  <si>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</si>
  <si>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</si>
  <si>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</si>
  <si>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</si>
  <si>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</si>
  <si>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</si>
  <si>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</si>
  <si>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</si>
  <si>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</si>
  <si>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</si>
  <si>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</si>
  <si>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</si>
  <si>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</si>
  <si>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</si>
  <si>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</si>
  <si>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</si>
  <si>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</si>
  <si>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</si>
  <si>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</si>
  <si>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</si>
  <si>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</si>
  <si>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</si>
  <si>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</si>
  <si>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</si>
  <si>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</si>
  <si>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</si>
  <si>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</si>
  <si>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</si>
  <si>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</si>
  <si>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</si>
  <si>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</si>
  <si>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</si>
  <si>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</si>
  <si>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</si>
  <si>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</si>
  <si>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</si>
  <si>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</si>
  <si>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</si>
  <si>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</si>
  <si>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</si>
  <si>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</si>
  <si>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</si>
  <si>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</si>
  <si>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</si>
  <si>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</si>
  <si>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</si>
  <si>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</si>
  <si>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</si>
  <si>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</si>
  <si>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</si>
  <si>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</si>
  <si>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</si>
  <si>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</si>
  <si>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</si>
  <si>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</si>
  <si>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</si>
  <si>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</si>
  <si>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</si>
  <si>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</si>
  <si>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</si>
  <si>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</si>
  <si>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</si>
  <si>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</si>
  <si>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</si>
  <si>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</si>
  <si>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</si>
  <si>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</si>
  <si>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</si>
  <si>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</si>
  <si>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</si>
  <si>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</si>
  <si>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</si>
  <si>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</si>
  <si>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</si>
  <si>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</si>
  <si>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</si>
  <si>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</si>
  <si>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</si>
  <si>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</si>
  <si>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</si>
  <si>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</si>
  <si>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</si>
  <si>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</si>
  <si>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</si>
  <si>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</si>
  <si>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</si>
  <si>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</si>
  <si>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</si>
  <si>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</si>
  <si>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</si>
  <si>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</si>
  <si>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</si>
  <si>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</si>
  <si>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</si>
  <si>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</si>
  <si>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</si>
  <si>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</si>
  <si>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</si>
  <si>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</si>
  <si>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</si>
  <si>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</si>
  <si>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</si>
  <si>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</si>
  <si>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</si>
  <si>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</si>
  <si>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</si>
  <si>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</si>
  <si>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</si>
  <si>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</si>
  <si>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</si>
  <si>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</si>
  <si>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</si>
  <si>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</si>
  <si>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</si>
  <si>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</si>
  <si>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</si>
  <si>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</si>
  <si>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</si>
  <si>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</si>
  <si>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</si>
  <si>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</si>
  <si>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</si>
  <si>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</si>
  <si>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</si>
  <si>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</si>
  <si>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</si>
  <si>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</si>
  <si>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</si>
  <si>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</si>
  <si>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</si>
  <si>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</si>
  <si>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</si>
  <si>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</si>
  <si>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</si>
  <si>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</si>
  <si>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</si>
  <si>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</si>
  <si>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</si>
  <si>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</si>
  <si>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</si>
  <si>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</si>
  <si>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</si>
  <si>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</si>
  <si>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</si>
  <si>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</si>
  <si>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</si>
  <si>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</si>
  <si>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</si>
  <si>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</si>
  <si>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</si>
  <si>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</si>
  <si>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</si>
  <si>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</si>
  <si>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</si>
  <si>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</si>
  <si>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</si>
  <si>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</si>
  <si>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</si>
  <si>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</si>
  <si>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</si>
  <si>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</si>
  <si>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</si>
  <si>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</si>
  <si>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</si>
  <si>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</si>
  <si>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</si>
  <si>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</si>
  <si>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</si>
  <si>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</si>
  <si>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</si>
  <si>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</si>
  <si>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</si>
  <si>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</si>
  <si>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</si>
  <si>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</si>
  <si>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</si>
  <si>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</si>
  <si>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</si>
  <si>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</si>
  <si>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</si>
  <si>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</si>
  <si>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</si>
  <si>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</si>
  <si>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</si>
  <si>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</si>
  <si>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</si>
  <si>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</si>
  <si>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</si>
  <si>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</si>
  <si>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</si>
  <si>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</si>
  <si>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</si>
  <si>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</si>
  <si>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</si>
  <si>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</si>
  <si>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</si>
  <si>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</si>
  <si>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</si>
  <si>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</si>
  <si>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</si>
  <si>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</si>
  <si>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</si>
  <si>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</si>
  <si>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</si>
  <si>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</si>
  <si>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</si>
  <si>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</si>
  <si>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</si>
  <si>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</si>
  <si>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</si>
  <si>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</si>
  <si>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</si>
  <si>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</si>
  <si>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</si>
  <si>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</si>
  <si>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</si>
  <si>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</si>
  <si>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</si>
  <si>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</si>
  <si>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</si>
  <si>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</si>
  <si>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</si>
  <si>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</si>
  <si>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</si>
  <si>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</si>
  <si>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</si>
  <si>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</si>
  <si>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</si>
  <si>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</si>
  <si>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</si>
  <si>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</si>
  <si>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</si>
  <si>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</si>
  <si>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</si>
  <si>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</si>
  <si>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</si>
  <si>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</si>
  <si>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</si>
  <si>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</si>
  <si>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</si>
  <si>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</si>
  <si>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</si>
  <si>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</si>
  <si>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</si>
  <si>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</si>
  <si>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</si>
  <si>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</si>
  <si>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</si>
  <si>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</si>
  <si>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</si>
  <si>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</si>
  <si>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</si>
  <si>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</si>
  <si>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</si>
  <si>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</si>
  <si>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</si>
  <si>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</si>
  <si>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</si>
  <si>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</si>
  <si>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</si>
  <si>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</si>
  <si>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</si>
  <si>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</si>
  <si>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</si>
  <si>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</si>
  <si>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</si>
  <si>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</si>
  <si>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</si>
  <si>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</si>
  <si>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</si>
  <si>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</si>
  <si>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</si>
  <si>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</si>
  <si>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</si>
  <si>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</si>
  <si>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</si>
  <si>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</si>
  <si>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</si>
  <si>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</si>
  <si>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</si>
  <si>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</si>
  <si>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</si>
  <si>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</si>
  <si>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</si>
  <si>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</si>
  <si>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</si>
  <si>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</si>
  <si>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</si>
  <si>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</si>
  <si>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</si>
  <si>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</si>
  <si>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</si>
  <si>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</si>
  <si>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</si>
  <si>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</si>
  <si>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</si>
  <si>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</si>
  <si>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</si>
  <si>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</si>
  <si>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</si>
  <si>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</si>
  <si>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</si>
  <si>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</si>
  <si>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</si>
  <si>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</si>
  <si>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</si>
  <si>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</si>
  <si>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</si>
  <si>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</si>
  <si>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</si>
  <si>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</si>
  <si>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</si>
  <si>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</si>
  <si>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</si>
  <si>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</si>
  <si>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</si>
  <si>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</si>
  <si>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</si>
  <si>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</si>
  <si>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</si>
  <si>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</si>
  <si>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</si>
  <si>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</si>
  <si>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</si>
  <si>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</si>
  <si>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</si>
  <si>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</si>
  <si>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</si>
  <si>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</si>
  <si>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</si>
  <si>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</si>
  <si>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</si>
  <si>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</si>
  <si>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</si>
  <si>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</si>
  <si>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</si>
  <si>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</si>
  <si>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</si>
  <si>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</si>
  <si>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</si>
  <si>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</si>
  <si>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</si>
  <si>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</si>
  <si>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</si>
  <si>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</si>
  <si>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</si>
  <si>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</si>
  <si>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</si>
  <si>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</si>
  <si>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</si>
  <si>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</si>
  <si>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</si>
  <si>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</si>
  <si>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</si>
  <si>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</si>
  <si>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</si>
  <si>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</si>
  <si>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</si>
  <si>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</si>
  <si>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</si>
  <si>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</si>
  <si>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</si>
  <si>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</si>
  <si>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</si>
  <si>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</si>
  <si>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</si>
  <si>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</si>
  <si>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</si>
  <si>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</si>
  <si>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</si>
  <si>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</si>
  <si>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</si>
  <si>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</si>
  <si>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</si>
  <si>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</si>
  <si>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</si>
  <si>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</si>
  <si>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</si>
  <si>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</si>
  <si>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</si>
  <si>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</si>
  <si>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</si>
  <si>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</si>
  <si>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</si>
  <si>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</si>
  <si>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</si>
  <si>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</si>
  <si>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</si>
  <si>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</si>
  <si>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</si>
  <si>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</si>
  <si>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</si>
  <si>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</si>
  <si>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</si>
  <si>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</si>
  <si>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</si>
  <si>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</si>
  <si>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</si>
  <si>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</si>
  <si>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</si>
  <si>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</si>
  <si>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</si>
  <si>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</si>
  <si>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</si>
  <si>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</si>
  <si>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</si>
  <si>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</si>
  <si>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</si>
  <si>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</si>
  <si>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</si>
  <si>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</si>
  <si>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</si>
  <si>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</si>
  <si>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</si>
  <si>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</si>
  <si>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</si>
  <si>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</si>
  <si>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</si>
  <si>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</si>
  <si>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</si>
  <si>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</si>
  <si>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</si>
  <si>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</si>
  <si>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</si>
  <si>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</si>
  <si>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</si>
  <si>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</si>
  <si>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</si>
  <si>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</si>
  <si>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</si>
  <si>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</si>
  <si>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</si>
  <si>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</si>
  <si>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</si>
  <si>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</si>
  <si>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</si>
  <si>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</si>
  <si>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</si>
  <si>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</si>
  <si>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</si>
  <si>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</si>
  <si>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</si>
  <si>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</si>
  <si>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</si>
  <si>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</si>
  <si>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</si>
  <si>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</si>
  <si>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</si>
  <si>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</si>
  <si>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</si>
  <si>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</si>
  <si>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</si>
  <si>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</si>
  <si>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</si>
  <si>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</si>
  <si>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</si>
  <si>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</si>
  <si>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</si>
  <si>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</si>
  <si>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</si>
  <si>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</si>
  <si>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</si>
  <si>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</si>
  <si>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</si>
  <si>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</si>
  <si>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</si>
  <si>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</si>
  <si>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</si>
  <si>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</si>
  <si>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</si>
  <si>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</si>
  <si>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</si>
  <si>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</si>
  <si>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</si>
  <si>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</si>
  <si>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</si>
  <si>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</si>
  <si>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</si>
  <si>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</si>
  <si>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</si>
  <si>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</si>
  <si>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</si>
  <si>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</si>
  <si>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</si>
  <si>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</si>
  <si>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</si>
  <si>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</si>
  <si>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</si>
  <si>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</si>
  <si>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</si>
  <si>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</si>
  <si>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</si>
  <si>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</si>
  <si>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</si>
  <si>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</si>
  <si>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</si>
  <si>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</si>
  <si>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</si>
  <si>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</si>
  <si>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</si>
  <si>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</si>
  <si>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</si>
  <si>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</si>
  <si>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</si>
  <si>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</si>
  <si>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</si>
  <si>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</si>
  <si>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</si>
  <si>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</si>
  <si>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</si>
  <si>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</si>
  <si>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</si>
  <si>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</si>
  <si>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</si>
  <si>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</si>
  <si>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</si>
  <si>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</si>
  <si>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</si>
  <si>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</si>
  <si>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</si>
  <si>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</si>
  <si>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</si>
  <si>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</si>
  <si>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</si>
  <si>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</si>
  <si>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</si>
  <si>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</si>
  <si>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</si>
  <si>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</si>
  <si>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</si>
  <si>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</si>
  <si>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</si>
  <si>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</si>
  <si>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</si>
  <si>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</si>
  <si>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</si>
  <si>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</si>
  <si>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</si>
  <si>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</si>
  <si>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</si>
  <si>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</si>
  <si>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</si>
  <si>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</si>
  <si>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</si>
  <si>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</si>
  <si>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</si>
  <si>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</si>
  <si>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</si>
  <si>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</si>
  <si>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</si>
  <si>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</si>
  <si>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</si>
  <si>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</si>
  <si>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</si>
  <si>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</si>
  <si>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</si>
  <si>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</si>
  <si>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</si>
  <si>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</si>
  <si>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</si>
  <si>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</si>
  <si>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</si>
  <si>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</si>
  <si>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</si>
  <si>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</si>
  <si>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</si>
  <si>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</si>
  <si>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</si>
  <si>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</si>
  <si>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</si>
  <si>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</si>
  <si>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</si>
  <si>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</si>
  <si>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</si>
  <si>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</si>
  <si>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</si>
  <si>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</si>
  <si>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</si>
  <si>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</si>
  <si>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</si>
  <si>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</si>
  <si>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</si>
  <si>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</si>
  <si>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</si>
  <si>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</si>
  <si>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</si>
  <si>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</si>
  <si>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</si>
  <si>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</si>
  <si>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</si>
  <si>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</si>
  <si>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</si>
  <si>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</si>
  <si>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</si>
  <si>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</si>
  <si>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</si>
  <si>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</si>
  <si>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</si>
  <si>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</si>
  <si>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</si>
  <si>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</si>
  <si>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</si>
  <si>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</si>
  <si>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</si>
  <si>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</si>
  <si>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</si>
  <si>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</si>
  <si>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</si>
  <si>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</si>
  <si>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</si>
  <si>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</si>
  <si>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</si>
  <si>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</si>
  <si>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</si>
  <si>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</si>
  <si>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</si>
  <si>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</si>
  <si>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</si>
  <si>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</si>
  <si>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</si>
  <si>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</si>
  <si>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</si>
  <si>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</si>
  <si>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</si>
  <si>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</si>
  <si>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</si>
  <si>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</si>
  <si>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</si>
  <si>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</si>
  <si>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</si>
  <si>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</si>
  <si>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</si>
  <si>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</si>
  <si>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</si>
  <si>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</si>
  <si>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</si>
  <si>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</si>
  <si>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</si>
  <si>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</si>
  <si>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</si>
  <si>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</si>
  <si>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</si>
  <si>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</si>
  <si>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</si>
  <si>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</si>
  <si>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</si>
  <si>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</si>
  <si>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</si>
  <si>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</si>
  <si>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</si>
  <si>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</si>
  <si>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</si>
  <si>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</si>
  <si>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</si>
  <si>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</si>
  <si>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</si>
  <si>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</si>
  <si>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</si>
  <si>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</si>
  <si>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</si>
  <si>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</si>
  <si>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</si>
  <si>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</si>
  <si>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</si>
  <si>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</si>
  <si>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</si>
  <si>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</si>
  <si>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</si>
  <si>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</si>
  <si>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</si>
  <si>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</si>
  <si>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</si>
  <si>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</si>
  <si>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</si>
  <si>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</si>
  <si>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</si>
  <si>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</si>
  <si>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</si>
  <si>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</si>
  <si>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</si>
  <si>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</si>
  <si>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</si>
  <si>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</si>
  <si>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</si>
  <si>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</si>
  <si>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</si>
  <si>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</si>
  <si>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</si>
  <si>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</si>
  <si>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</si>
  <si>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</si>
  <si>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</si>
  <si>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</si>
  <si>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</si>
  <si>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</si>
  <si>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</si>
  <si>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</si>
  <si>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</si>
  <si>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</si>
  <si>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</si>
  <si>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</si>
  <si>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</si>
  <si>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</si>
  <si>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</si>
  <si>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</si>
  <si>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</si>
  <si>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</si>
  <si>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</si>
  <si>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</si>
  <si>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</si>
  <si>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</si>
  <si>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</si>
  <si>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</si>
  <si>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</si>
  <si>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</si>
  <si>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</si>
  <si>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</si>
  <si>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</si>
  <si>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</si>
  <si>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</si>
  <si>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</si>
  <si>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</si>
  <si>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</si>
  <si>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</si>
  <si>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</si>
  <si>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</si>
  <si>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</si>
  <si>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</si>
  <si>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</si>
  <si>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</si>
  <si>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</si>
  <si>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</si>
  <si>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</si>
  <si>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</si>
  <si>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</si>
  <si>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</si>
  <si>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</si>
  <si>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</si>
  <si>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</si>
  <si>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</si>
  <si>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</si>
  <si>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</si>
  <si>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</si>
  <si>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</si>
  <si>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</si>
  <si>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</si>
  <si>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</si>
  <si>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</si>
  <si>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</si>
  <si>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</si>
  <si>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</si>
  <si>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</si>
  <si>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</si>
  <si>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</si>
  <si>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</si>
  <si>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</si>
  <si>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</si>
  <si>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</si>
  <si>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</si>
  <si>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</si>
  <si>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</si>
  <si>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</si>
  <si>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</si>
  <si>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</si>
  <si>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</si>
  <si>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</si>
  <si>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</si>
  <si>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</si>
  <si>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</si>
  <si>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</si>
  <si>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</si>
  <si>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</si>
  <si>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</si>
  <si>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</si>
  <si>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</si>
  <si>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</si>
  <si>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</si>
  <si>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</si>
  <si>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</si>
  <si>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</si>
  <si>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</si>
  <si>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</si>
  <si>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</si>
  <si>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</si>
  <si>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</si>
  <si>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</si>
  <si>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</si>
  <si>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</si>
  <si>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</si>
  <si>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</si>
  <si>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</si>
  <si>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</si>
  <si>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</si>
  <si>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</si>
  <si>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</si>
  <si>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</si>
  <si>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</si>
  <si>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</si>
  <si>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</si>
  <si>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</si>
  <si>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</si>
  <si>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</si>
  <si>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</si>
  <si>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</si>
  <si>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</si>
  <si>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</si>
  <si>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</si>
  <si>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</si>
  <si>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</si>
  <si>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</si>
  <si>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</si>
  <si>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</si>
  <si>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</si>
  <si>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</si>
  <si>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</si>
  <si>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</si>
  <si>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</si>
  <si>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</si>
  <si>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</si>
  <si>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</si>
  <si>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</si>
  <si>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</si>
  <si>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</si>
  <si>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</si>
  <si>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</si>
  <si>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</si>
  <si>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</si>
  <si>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</si>
  <si>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</si>
  <si>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</si>
  <si>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</si>
  <si>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</si>
  <si>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</si>
  <si>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</si>
  <si>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</si>
  <si>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</si>
  <si>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</si>
  <si>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</si>
  <si>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</si>
  <si>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</si>
  <si>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</si>
  <si>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</si>
  <si>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</si>
  <si>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</si>
  <si>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</si>
  <si>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</si>
  <si>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</si>
  <si>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</si>
  <si>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</si>
  <si>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</si>
  <si>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</si>
  <si>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</si>
  <si>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</si>
  <si>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</si>
  <si>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</si>
  <si>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</si>
  <si>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</si>
  <si>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</si>
  <si>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</si>
  <si>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</si>
  <si>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</si>
  <si>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</si>
  <si>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</si>
  <si>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</si>
  <si>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</si>
  <si>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</si>
  <si>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</si>
  <si>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</si>
  <si>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</si>
  <si>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</si>
  <si>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</si>
  <si>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</si>
  <si>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</si>
  <si>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</si>
  <si>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</si>
  <si>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</si>
  <si>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</si>
  <si>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</si>
  <si>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</si>
  <si>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</si>
  <si>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</si>
  <si>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</si>
  <si>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</si>
  <si>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</si>
  <si>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</si>
  <si>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</si>
  <si>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</si>
  <si>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</si>
  <si>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</si>
  <si>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</si>
  <si>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</si>
  <si>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</si>
  <si>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</si>
  <si>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</si>
  <si>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</si>
  <si>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</si>
  <si>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</si>
  <si>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</si>
  <si>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</si>
  <si>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</si>
  <si>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</si>
  <si>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</si>
  <si>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</si>
  <si>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</si>
  <si>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</si>
  <si>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</si>
  <si>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</si>
  <si>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</si>
  <si>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</si>
  <si>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</si>
  <si>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</si>
  <si>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</si>
  <si>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</si>
  <si>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</si>
  <si>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</si>
  <si>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</si>
  <si>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</si>
  <si>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</si>
  <si>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</si>
  <si>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</si>
  <si>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</si>
  <si>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</si>
  <si>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</si>
  <si>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</si>
  <si>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</si>
  <si>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</si>
  <si>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</si>
  <si>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</si>
  <si>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</si>
  <si>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</si>
  <si>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</si>
  <si>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</si>
  <si>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</si>
  <si>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</si>
  <si>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</si>
  <si>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</si>
  <si>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</si>
  <si>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</si>
  <si>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</si>
  <si>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</si>
  <si>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</si>
  <si>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</si>
  <si>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</si>
  <si>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</si>
  <si>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</si>
  <si>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</si>
  <si>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</si>
  <si>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</si>
  <si>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</si>
  <si>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</si>
  <si>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</si>
  <si>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</si>
  <si>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</si>
  <si>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</si>
  <si>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</si>
  <si>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</si>
  <si>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</si>
  <si>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</si>
  <si>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</si>
  <si>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</si>
  <si>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</si>
  <si>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</si>
  <si>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</si>
  <si>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</si>
  <si>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</si>
  <si>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</si>
  <si>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</si>
  <si>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</si>
  <si>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</si>
  <si>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</si>
  <si>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</si>
  <si>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</si>
  <si>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</si>
  <si>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</si>
  <si>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</si>
  <si>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</si>
  <si>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</si>
  <si>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</si>
  <si>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</si>
  <si>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</si>
  <si>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</si>
  <si>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</si>
  <si>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</si>
  <si>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</si>
  <si>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</si>
  <si>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</si>
  <si>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</si>
  <si>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</si>
  <si>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</si>
  <si>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</si>
  <si>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</si>
  <si>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</si>
  <si>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</si>
  <si>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</si>
  <si>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</si>
  <si>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</si>
  <si>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</si>
  <si>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</si>
  <si>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</si>
  <si>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</si>
  <si>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</si>
  <si>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</si>
  <si>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</si>
  <si>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</si>
  <si>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</si>
  <si>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</si>
  <si>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</si>
  <si>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</si>
  <si>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</si>
  <si>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</si>
  <si>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</si>
  <si>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</si>
  <si>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</si>
  <si>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</si>
  <si>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</si>
  <si>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</si>
  <si>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</si>
  <si>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</si>
  <si>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</si>
  <si>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</si>
  <si>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</si>
  <si>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</si>
  <si>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</si>
  <si>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</si>
  <si>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</si>
  <si>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</si>
  <si>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</si>
  <si>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</si>
  <si>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</si>
  <si>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</si>
  <si>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</si>
  <si>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</si>
  <si>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</si>
  <si>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</si>
  <si>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</si>
  <si>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</si>
  <si>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</si>
  <si>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</si>
  <si>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</si>
  <si>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</si>
  <si>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</si>
  <si>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</si>
  <si>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</si>
  <si>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</si>
  <si>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</si>
  <si>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</si>
  <si>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</si>
  <si>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</si>
  <si>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</si>
  <si>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</si>
  <si>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</si>
  <si>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</si>
  <si>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</si>
  <si>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</si>
  <si>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</si>
  <si>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</si>
  <si>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</si>
  <si>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</si>
  <si>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</si>
  <si>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</si>
  <si>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</si>
  <si>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</si>
  <si>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</si>
  <si>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</si>
  <si>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</si>
  <si>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</si>
  <si>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</si>
  <si>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</si>
  <si>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</si>
  <si>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</si>
  <si>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</si>
  <si>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</si>
  <si>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</si>
  <si>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</si>
  <si>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</si>
  <si>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</si>
  <si>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</si>
  <si>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</si>
  <si>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</si>
  <si>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</si>
  <si>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</si>
  <si>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</si>
  <si>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</si>
  <si>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</si>
  <si>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</si>
  <si>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</si>
  <si>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</si>
  <si>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</si>
  <si>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</si>
  <si>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</si>
  <si>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</si>
  <si>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</si>
  <si>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</si>
  <si>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</si>
  <si>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</si>
  <si>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</si>
  <si>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</si>
  <si>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</si>
  <si>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</si>
  <si>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</si>
  <si>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</si>
  <si>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</si>
  <si>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</si>
  <si>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</si>
  <si>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</si>
  <si>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</si>
  <si>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</si>
  <si>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</si>
  <si>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</si>
  <si>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</si>
  <si>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</si>
  <si>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</si>
  <si>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</si>
  <si>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</si>
  <si>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</si>
  <si>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</si>
  <si>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</si>
  <si>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</si>
  <si>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</si>
  <si>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</si>
  <si>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</si>
  <si>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</si>
  <si>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</si>
  <si>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</si>
  <si>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</si>
  <si>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</si>
  <si>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</si>
  <si>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</si>
  <si>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</si>
  <si>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</si>
  <si>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</si>
  <si>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</si>
  <si>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</si>
  <si>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</si>
  <si>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</si>
  <si>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</si>
  <si>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</si>
  <si>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</si>
  <si>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</si>
  <si>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</si>
  <si>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</si>
  <si>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</si>
  <si>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</si>
  <si>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</si>
  <si>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</si>
  <si>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</si>
  <si>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</si>
  <si>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</si>
  <si>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</si>
  <si>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</si>
  <si>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</si>
  <si>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</si>
  <si>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</si>
  <si>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</si>
  <si>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</si>
  <si>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</si>
  <si>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</si>
  <si>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</si>
  <si>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</si>
  <si>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</si>
  <si>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</si>
  <si>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</si>
  <si>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</si>
  <si>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</si>
  <si>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</si>
  <si>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</si>
  <si>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</si>
  <si>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</si>
  <si>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</si>
  <si>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</si>
  <si>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</si>
  <si>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</si>
  <si>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</si>
  <si>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</si>
  <si>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</si>
  <si>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</si>
  <si>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</si>
  <si>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</si>
  <si>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</si>
  <si>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</si>
  <si>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</si>
  <si>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</si>
  <si>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</si>
  <si>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</si>
  <si>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</si>
  <si>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</si>
  <si>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</si>
  <si>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</si>
  <si>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</si>
  <si>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</si>
  <si>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</si>
  <si>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</si>
  <si>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</si>
  <si>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</si>
  <si>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</si>
  <si>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</si>
  <si>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</si>
  <si>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</si>
  <si>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</si>
  <si>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</si>
  <si>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</si>
  <si>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</si>
  <si>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</si>
  <si>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</si>
  <si>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</si>
  <si>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</si>
  <si>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</si>
  <si>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</si>
  <si>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</si>
  <si>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</si>
  <si>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</si>
  <si>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</si>
  <si>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</si>
  <si>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</si>
  <si>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</si>
  <si>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</si>
  <si>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</si>
  <si>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</si>
  <si>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</si>
  <si>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</si>
  <si>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</si>
  <si>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</si>
  <si>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</si>
  <si>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</si>
  <si>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</si>
  <si>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</si>
  <si>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</si>
  <si>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</si>
  <si>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</si>
  <si>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</si>
  <si>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</si>
  <si>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</si>
  <si>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</si>
  <si>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</si>
  <si>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</si>
  <si>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</si>
  <si>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</si>
  <si>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</si>
  <si>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</si>
  <si>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</si>
  <si>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</si>
  <si>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</si>
  <si>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</si>
  <si>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</si>
  <si>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</si>
  <si>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</si>
  <si>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</si>
  <si>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</si>
  <si>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</si>
  <si>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</si>
  <si>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</si>
  <si>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</si>
  <si>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</si>
  <si>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</si>
  <si>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</si>
  <si>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</si>
  <si>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</si>
  <si>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</si>
  <si>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</si>
  <si>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</si>
  <si>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</si>
  <si>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</si>
  <si>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</si>
  <si>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</si>
  <si>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</si>
  <si>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</si>
  <si>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</si>
  <si>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</si>
  <si>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</si>
  <si>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</si>
  <si>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</si>
  <si>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</si>
  <si>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</si>
  <si>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</si>
  <si>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</si>
  <si>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</si>
  <si>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</si>
  <si>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</si>
  <si>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</si>
  <si>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</si>
  <si>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</si>
  <si>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</si>
  <si>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</si>
  <si>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</si>
  <si>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</si>
  <si>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</si>
  <si>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</si>
  <si>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</si>
  <si>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</si>
  <si>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</si>
  <si>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</si>
  <si>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</si>
  <si>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</si>
  <si>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</si>
  <si>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</si>
  <si>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</si>
  <si>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</si>
  <si>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</si>
  <si>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</si>
  <si>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</si>
  <si>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</si>
  <si>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</si>
  <si>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</si>
  <si>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</si>
  <si>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</si>
  <si>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</si>
  <si>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</si>
  <si>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</si>
  <si>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</si>
  <si>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</si>
  <si>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</si>
  <si>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</si>
  <si>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</si>
  <si>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</si>
  <si>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</si>
  <si>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</si>
  <si>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</si>
  <si>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</si>
  <si>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</si>
  <si>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</si>
  <si>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</si>
  <si>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</si>
  <si>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</si>
  <si>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</si>
  <si>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</si>
  <si>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</si>
  <si>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</si>
  <si>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</si>
  <si>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</si>
  <si>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</si>
  <si>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</si>
  <si>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</si>
  <si>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</si>
  <si>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</si>
  <si>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</si>
  <si>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</si>
  <si>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</si>
  <si>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</si>
  <si>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</si>
  <si>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</si>
  <si>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</si>
  <si>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</si>
  <si>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</si>
  <si>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</si>
  <si>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</si>
  <si>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</si>
  <si>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</si>
  <si>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</si>
  <si>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</si>
  <si>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</si>
  <si>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</si>
  <si>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</si>
  <si>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</si>
  <si>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</si>
  <si>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</si>
  <si>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</si>
  <si>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</si>
  <si>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</si>
  <si>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</si>
  <si>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</si>
  <si>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</si>
  <si>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</si>
  <si>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</si>
  <si>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</si>
  <si>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</si>
  <si>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</si>
  <si>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</si>
  <si>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</si>
  <si>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</si>
  <si>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</si>
  <si>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</si>
  <si>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</si>
  <si>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</si>
  <si>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</si>
  <si>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</si>
  <si>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</si>
  <si>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</si>
  <si>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</si>
  <si>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</si>
  <si>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</si>
  <si>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</si>
  <si>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</si>
  <si>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</si>
  <si>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</si>
  <si>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</si>
  <si>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</si>
  <si>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</si>
  <si>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</si>
  <si>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</si>
  <si>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</si>
  <si>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</si>
  <si>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</si>
  <si>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</si>
  <si>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</si>
  <si>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</si>
  <si>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</si>
  <si>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</si>
  <si>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</si>
  <si>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</si>
  <si>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</si>
  <si>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</si>
  <si>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</si>
  <si>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</si>
  <si>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</si>
  <si>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</si>
  <si>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</si>
  <si>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</si>
  <si>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</si>
  <si>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</si>
  <si>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</si>
  <si>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</si>
  <si>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</si>
  <si>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</si>
  <si>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</si>
  <si>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</si>
  <si>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</si>
  <si>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</si>
  <si>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</si>
  <si>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</si>
  <si>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</si>
  <si>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</si>
  <si>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</si>
  <si>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</si>
  <si>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</si>
  <si>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</si>
  <si>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</si>
  <si>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</si>
  <si>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</si>
  <si>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</si>
  <si>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</si>
  <si>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</si>
  <si>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</si>
  <si>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</si>
  <si>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</si>
  <si>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</si>
  <si>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</si>
  <si>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</si>
  <si>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</si>
  <si>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</si>
  <si>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</si>
  <si>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</si>
  <si>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</si>
  <si>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</si>
  <si>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</si>
  <si>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</si>
  <si>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</si>
  <si>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</si>
  <si>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</si>
  <si>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</si>
  <si>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</si>
  <si>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</si>
  <si>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</si>
  <si>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</si>
  <si>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</si>
  <si>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</si>
  <si>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</si>
  <si>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</si>
  <si>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</si>
  <si>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</si>
  <si>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</si>
  <si>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</si>
  <si>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</si>
  <si>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</si>
  <si>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</si>
  <si>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</si>
  <si>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</si>
  <si>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</si>
  <si>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</si>
  <si>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</si>
  <si>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</si>
  <si>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</si>
  <si>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</si>
  <si>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</si>
  <si>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</si>
  <si>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</si>
  <si>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</si>
  <si>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</si>
  <si>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</si>
  <si>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</si>
  <si>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</si>
  <si>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</si>
  <si>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</si>
  <si>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</si>
  <si>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</si>
  <si>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</si>
  <si>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</si>
  <si>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</si>
  <si>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</si>
  <si>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</si>
  <si>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</si>
  <si>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</si>
  <si>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</si>
  <si>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</si>
  <si>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</si>
  <si>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</si>
  <si>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</si>
  <si>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</si>
  <si>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</si>
  <si>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</si>
  <si>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</si>
  <si>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</si>
  <si>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</si>
  <si>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</si>
  <si>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</si>
  <si>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</si>
  <si>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</si>
  <si>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</si>
  <si>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</si>
  <si>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</si>
  <si>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</si>
  <si>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</si>
  <si>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</si>
  <si>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</si>
  <si>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</si>
  <si>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</si>
  <si>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</si>
  <si>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</si>
  <si>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</si>
  <si>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</si>
  <si>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</si>
  <si>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</si>
  <si>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</si>
  <si>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</si>
  <si>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</si>
  <si>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</si>
  <si>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</si>
  <si>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</si>
  <si>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</si>
  <si>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</si>
  <si>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</si>
  <si>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</si>
  <si>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</si>
  <si>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</si>
  <si>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</si>
  <si>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</si>
  <si>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</si>
  <si>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</si>
  <si>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</si>
  <si>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</si>
  <si>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</si>
  <si>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</si>
  <si>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</si>
  <si>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</si>
  <si>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</si>
  <si>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</si>
  <si>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</si>
  <si>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</si>
  <si>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</si>
  <si>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</si>
  <si>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</si>
  <si>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</si>
  <si>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</si>
  <si>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</si>
  <si>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</si>
  <si>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</si>
  <si>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</si>
  <si>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</si>
  <si>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</si>
  <si>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</si>
  <si>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</si>
  <si>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</si>
  <si>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</si>
  <si>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</si>
  <si>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</si>
  <si>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</si>
  <si>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</si>
  <si>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</si>
  <si>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</si>
  <si>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</si>
  <si>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</si>
  <si>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</si>
  <si>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</si>
  <si>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</si>
  <si>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</si>
  <si>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</si>
  <si>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</si>
  <si>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</si>
  <si>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</si>
  <si>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</si>
  <si>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</si>
  <si>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</si>
  <si>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</si>
  <si>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</si>
  <si>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</si>
  <si>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</si>
  <si>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</si>
  <si>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</si>
  <si>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</si>
  <si>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</si>
  <si>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</si>
  <si>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</si>
  <si>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</si>
  <si>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</si>
  <si>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</si>
  <si>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</si>
  <si>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</si>
  <si>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</si>
  <si>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</si>
  <si>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</si>
  <si>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</si>
  <si>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</si>
  <si>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</si>
  <si>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</si>
  <si>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</si>
  <si>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</si>
  <si>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</si>
  <si>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</si>
  <si>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</si>
  <si>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</si>
  <si>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</si>
  <si>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</si>
  <si>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</si>
  <si>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</si>
  <si>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</si>
  <si>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</si>
  <si>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</si>
  <si>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</si>
  <si>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</si>
  <si>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</si>
  <si>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</si>
  <si>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</si>
  <si>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</si>
  <si>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</si>
  <si>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</si>
  <si>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</si>
  <si>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</si>
  <si>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</si>
  <si>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</si>
  <si>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</si>
  <si>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</si>
  <si>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</si>
  <si>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</si>
  <si>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</si>
  <si>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</si>
  <si>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</si>
  <si>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</si>
  <si>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</si>
  <si>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</si>
  <si>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</si>
  <si>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</si>
  <si>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</si>
  <si>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</si>
  <si>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</si>
  <si>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</si>
  <si>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</si>
  <si>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</si>
  <si>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</si>
  <si>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</si>
  <si>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</si>
  <si>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</si>
  <si>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</si>
  <si>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</si>
  <si>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</si>
  <si>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</si>
  <si>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</si>
  <si>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</si>
  <si>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</si>
  <si>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</si>
  <si>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</si>
  <si>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</si>
  <si>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</si>
  <si>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</si>
  <si>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</si>
  <si>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</si>
  <si>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</si>
  <si>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</si>
  <si>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</si>
  <si>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</si>
  <si>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</si>
  <si>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</si>
  <si>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</si>
  <si>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</si>
  <si>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</si>
  <si>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</si>
  <si>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</si>
  <si>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</si>
  <si>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</si>
  <si>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</si>
  <si>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</si>
  <si>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</si>
  <si>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</si>
  <si>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</si>
  <si>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</si>
  <si>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</si>
  <si>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</si>
  <si>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</si>
  <si>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</si>
  <si>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</si>
  <si>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</si>
  <si>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</si>
  <si>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</si>
  <si>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</si>
  <si>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</si>
  <si>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</si>
  <si>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</si>
  <si>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</si>
  <si>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</si>
  <si>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</si>
  <si>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</si>
  <si>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</si>
  <si>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</si>
  <si>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</si>
  <si>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</si>
  <si>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</si>
  <si>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</si>
  <si>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</si>
  <si>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</si>
  <si>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</si>
  <si>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</si>
  <si>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</si>
  <si>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</si>
  <si>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</si>
  <si>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</si>
  <si>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</si>
  <si>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</si>
  <si>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</si>
  <si>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</si>
  <si>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</si>
  <si>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</si>
  <si>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</si>
  <si>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</si>
  <si>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</si>
  <si>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</si>
  <si>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</si>
  <si>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</si>
  <si>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</si>
  <si>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</si>
  <si>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</si>
  <si>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</si>
  <si>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</si>
  <si>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</si>
  <si>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</si>
  <si>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</si>
  <si>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</si>
  <si>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</si>
  <si>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</si>
  <si>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</si>
  <si>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</si>
  <si>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</si>
  <si>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</si>
  <si>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</si>
  <si>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</si>
  <si>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</si>
  <si>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</si>
  <si>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</si>
  <si>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</si>
  <si>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</si>
  <si>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</si>
  <si>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</si>
  <si>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</si>
  <si>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</si>
  <si>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</si>
  <si>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</si>
  <si>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</si>
  <si>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</si>
  <si>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</si>
  <si>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</si>
  <si>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</si>
  <si>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</si>
  <si>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</si>
  <si>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</si>
  <si>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</si>
  <si>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</si>
  <si>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</si>
  <si>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</si>
  <si>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</si>
  <si>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</si>
  <si>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</si>
  <si>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</si>
  <si>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</si>
  <si>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</si>
  <si>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</si>
  <si>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</si>
  <si>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</si>
  <si>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</si>
  <si>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</si>
  <si>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</si>
  <si>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</si>
  <si>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</si>
  <si>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</si>
  <si>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</si>
  <si>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</si>
  <si>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</si>
  <si>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</si>
  <si>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</si>
  <si>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</si>
  <si>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</si>
  <si>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</si>
  <si>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</si>
  <si>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</si>
  <si>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</si>
  <si>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</si>
  <si>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</si>
  <si>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</si>
  <si>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</si>
  <si>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</si>
  <si>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</si>
  <si>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</si>
  <si>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</si>
  <si>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</si>
  <si>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</si>
  <si>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</si>
  <si>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</si>
  <si>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</si>
  <si>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</si>
  <si>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</si>
  <si>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</si>
  <si>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</si>
  <si>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</si>
  <si>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</si>
  <si>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</si>
  <si>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</si>
  <si>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</si>
  <si>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</si>
  <si>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</si>
  <si>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</si>
  <si>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</si>
  <si>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</si>
  <si>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</si>
  <si>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</si>
  <si>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</si>
  <si>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</si>
  <si>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</si>
  <si>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</si>
  <si>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</si>
  <si>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</si>
  <si>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</si>
  <si>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</si>
  <si>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</si>
  <si>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</si>
  <si>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</si>
  <si>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</si>
  <si>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</si>
  <si>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</si>
  <si>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</si>
  <si>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</si>
  <si>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</si>
  <si>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</si>
  <si>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</si>
  <si>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</si>
  <si>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</si>
  <si>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</si>
  <si>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</si>
  <si>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</si>
  <si>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</si>
  <si>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</si>
  <si>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</si>
  <si>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</si>
  <si>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</si>
  <si>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</si>
  <si>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</si>
  <si>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</si>
  <si>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</si>
  <si>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</si>
  <si>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</si>
  <si>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</si>
  <si>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</si>
  <si>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</si>
  <si>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</si>
  <si>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</si>
  <si>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</si>
  <si>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</si>
  <si>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</si>
  <si>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</si>
  <si>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</si>
  <si>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</si>
  <si>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</si>
  <si>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</si>
  <si>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</si>
  <si>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</si>
  <si>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</si>
  <si>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</si>
  <si>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</si>
  <si>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</si>
  <si>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</si>
  <si>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</si>
  <si>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</si>
  <si>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</si>
  <si>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</si>
  <si>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</si>
  <si>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</si>
  <si>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</si>
  <si>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</si>
  <si>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</si>
  <si>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</si>
  <si>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</si>
  <si>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</si>
  <si>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</si>
  <si>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</si>
  <si>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</si>
  <si>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</si>
  <si>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</si>
  <si>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</si>
  <si>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</si>
  <si>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</si>
  <si>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</si>
  <si>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</si>
  <si>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</si>
  <si>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</si>
  <si>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</si>
  <si>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</si>
  <si>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</si>
  <si>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</si>
  <si>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</si>
  <si>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</si>
  <si>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</si>
  <si>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</si>
  <si>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</si>
  <si>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</si>
  <si>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</si>
  <si>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</si>
  <si>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</si>
  <si>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</si>
  <si>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</si>
  <si>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</si>
  <si>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</si>
  <si>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</si>
  <si>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</si>
  <si>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</si>
  <si>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</si>
  <si>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</si>
  <si>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</si>
  <si>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</si>
  <si>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</si>
  <si>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</si>
  <si>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</si>
  <si>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</si>
  <si>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</si>
  <si>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</si>
  <si>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</si>
  <si>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</si>
  <si>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</si>
  <si>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</si>
  <si>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</si>
  <si>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</si>
  <si>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</si>
  <si>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</si>
  <si>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</si>
  <si>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</si>
  <si>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</si>
  <si>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</si>
  <si>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</si>
  <si>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</si>
  <si>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</si>
  <si>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</si>
  <si>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</si>
  <si>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</si>
  <si>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</si>
  <si>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</si>
  <si>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</si>
  <si>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</si>
  <si>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</si>
  <si>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</si>
  <si>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</si>
  <si>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</si>
  <si>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</si>
  <si>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</si>
  <si>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</si>
  <si>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</si>
  <si>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</si>
  <si>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</si>
  <si>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</si>
  <si>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</si>
  <si>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</si>
  <si>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</si>
  <si>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</si>
  <si>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</si>
  <si>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</si>
  <si>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</si>
  <si>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</si>
  <si>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</si>
  <si>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</si>
  <si>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</si>
  <si>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</si>
  <si>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</si>
  <si>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</si>
  <si>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</si>
  <si>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</si>
  <si>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</si>
  <si>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</si>
  <si>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</si>
  <si>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</si>
  <si>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</si>
  <si>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</si>
  <si>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</si>
  <si>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</si>
  <si>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</si>
  <si>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</si>
  <si>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</si>
  <si>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</si>
  <si>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</si>
  <si>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</si>
  <si>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</si>
  <si>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</si>
  <si>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</si>
  <si>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</si>
  <si>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</si>
  <si>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</si>
  <si>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</si>
  <si>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</si>
  <si>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</si>
  <si>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</si>
  <si>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</si>
  <si>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</si>
  <si>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</si>
  <si>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</si>
  <si>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</si>
  <si>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</si>
  <si>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</si>
  <si>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</si>
  <si>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</si>
  <si>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</si>
  <si>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</si>
  <si>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</si>
  <si>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</si>
  <si>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</si>
  <si>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</si>
  <si>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</si>
  <si>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</si>
  <si>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</si>
  <si>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</si>
  <si>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</si>
  <si>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</si>
  <si>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</si>
  <si>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</si>
  <si>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</si>
  <si>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</si>
  <si>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</si>
  <si>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</si>
  <si>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</si>
  <si>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</si>
  <si>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</si>
  <si>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</si>
  <si>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</si>
  <si>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</si>
  <si>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</si>
  <si>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</si>
  <si>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</si>
  <si>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</si>
  <si>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</si>
  <si>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</si>
  <si>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</si>
  <si>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</si>
  <si>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</si>
  <si>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</si>
  <si>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</si>
  <si>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</si>
  <si>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</si>
  <si>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</si>
  <si>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</si>
  <si>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</si>
  <si>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</si>
  <si>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</si>
  <si>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</si>
  <si>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</si>
  <si>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</si>
  <si>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</si>
  <si>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</si>
  <si>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</si>
  <si>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</si>
  <si>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</si>
  <si>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</si>
  <si>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</si>
  <si>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</si>
  <si>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</si>
  <si>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</si>
  <si>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</si>
  <si>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</si>
  <si>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</si>
  <si>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</si>
  <si>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</si>
  <si>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</si>
  <si>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</si>
  <si>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</si>
  <si>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</si>
  <si>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</si>
  <si>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</si>
  <si>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</si>
  <si>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</si>
  <si>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</si>
  <si>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</si>
  <si>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</si>
  <si>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</si>
  <si>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</si>
  <si>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</si>
  <si>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</si>
  <si>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</si>
  <si>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</si>
  <si>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</si>
  <si>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</si>
  <si>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</si>
  <si>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</si>
  <si>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</si>
  <si>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</si>
  <si>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</si>
  <si>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</si>
  <si>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</si>
  <si>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</si>
  <si>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</si>
  <si>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</si>
  <si>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</si>
  <si>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</si>
  <si>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</si>
  <si>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</si>
  <si>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</si>
  <si>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</si>
  <si>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</si>
  <si>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</si>
  <si>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</si>
  <si>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</si>
  <si>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</si>
  <si>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</si>
  <si>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</si>
  <si>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</si>
  <si>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</si>
  <si>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</si>
  <si>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</si>
  <si>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</si>
  <si>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</si>
  <si>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</si>
  <si>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</si>
  <si>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</si>
  <si>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</si>
  <si>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</si>
  <si>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</si>
  <si>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</si>
  <si>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</si>
  <si>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</si>
  <si>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</si>
  <si>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</si>
  <si>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</si>
  <si>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</si>
  <si>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</si>
  <si>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</si>
  <si>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</si>
  <si>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</si>
  <si>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</si>
  <si>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</si>
  <si>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</si>
  <si>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</si>
  <si>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</si>
  <si>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</si>
  <si>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</si>
  <si>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</si>
  <si>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</si>
  <si>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</si>
  <si>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</si>
  <si>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</si>
  <si>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</si>
  <si>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</si>
  <si>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</si>
  <si>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</si>
  <si>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</si>
  <si>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</si>
  <si>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</si>
  <si>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</si>
  <si>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</si>
  <si>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</si>
  <si>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</si>
  <si>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</si>
  <si>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</si>
  <si>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</si>
  <si>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</si>
  <si>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</si>
  <si>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</si>
  <si>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</si>
  <si>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</si>
  <si>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</si>
  <si>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</si>
  <si>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</si>
  <si>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</si>
  <si>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</si>
  <si>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</si>
  <si>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</si>
  <si>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</si>
  <si>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</si>
  <si>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</si>
  <si>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</si>
  <si>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</si>
  <si>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</si>
  <si>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</si>
  <si>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</si>
  <si>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</si>
  <si>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</si>
  <si>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</si>
  <si>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</si>
  <si>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</si>
  <si>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</si>
  <si>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</si>
  <si>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</si>
  <si>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</si>
  <si>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</si>
  <si>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</si>
  <si>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</si>
  <si>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</si>
  <si>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</si>
  <si>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</si>
  <si>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</si>
  <si>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</si>
  <si>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</si>
  <si>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</si>
  <si>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</si>
  <si>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</si>
  <si>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</si>
  <si>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</si>
  <si>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</si>
  <si>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</si>
  <si>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</si>
  <si>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</si>
  <si>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</si>
  <si>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</si>
  <si>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</si>
  <si>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</si>
  <si>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</si>
  <si>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</si>
  <si>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</si>
  <si>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</si>
  <si>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</si>
  <si>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</si>
  <si>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</si>
  <si>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</si>
  <si>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</si>
  <si>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</si>
  <si>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</si>
  <si>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</si>
  <si>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</si>
  <si>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</si>
  <si>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</si>
  <si>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</si>
  <si>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</si>
  <si>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</si>
  <si>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</si>
  <si>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</si>
  <si>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</si>
  <si>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</si>
  <si>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</si>
  <si>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</si>
  <si>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</si>
  <si>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</si>
  <si>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</si>
  <si>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</si>
  <si>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</si>
  <si>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</si>
  <si>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</si>
  <si>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</si>
  <si>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</si>
  <si>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</si>
  <si>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</si>
  <si>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</si>
  <si>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</si>
  <si>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</si>
  <si>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</si>
  <si>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</si>
  <si>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</si>
  <si>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</si>
  <si>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</si>
  <si>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</si>
  <si>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</si>
  <si>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</si>
  <si>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</si>
  <si>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</si>
  <si>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</si>
  <si>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</si>
  <si>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</si>
  <si>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</si>
  <si>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</si>
  <si>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</si>
  <si>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</si>
  <si>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</si>
  <si>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</si>
  <si>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</si>
  <si>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</si>
  <si>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</si>
  <si>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</si>
  <si>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</si>
  <si>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</si>
  <si>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</si>
  <si>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</si>
  <si>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</si>
  <si>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</si>
  <si>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</si>
  <si>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</si>
  <si>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</si>
  <si>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</si>
  <si>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</si>
  <si>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</si>
  <si>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</si>
  <si>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</si>
  <si>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</si>
  <si>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</si>
  <si>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</si>
  <si>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</si>
  <si>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</si>
  <si>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</si>
  <si>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</si>
  <si>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</si>
  <si>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</si>
  <si>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</si>
  <si>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</si>
  <si>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</si>
  <si>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</si>
  <si>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</si>
  <si>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</si>
  <si>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</si>
  <si>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</si>
  <si>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</si>
  <si>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</si>
  <si>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</si>
  <si>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</si>
  <si>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</si>
  <si>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</si>
  <si>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</si>
  <si>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</si>
  <si>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</si>
  <si>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</si>
  <si>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</si>
  <si>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</si>
  <si>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</si>
  <si>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</si>
  <si>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</si>
  <si>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</si>
  <si>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</si>
  <si>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</si>
  <si>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</si>
  <si>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</si>
  <si>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</si>
  <si>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</si>
  <si>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</si>
  <si>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</si>
  <si>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</si>
  <si>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</si>
  <si>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</si>
  <si>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</si>
  <si>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</si>
  <si>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</si>
  <si>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</si>
  <si>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</si>
  <si>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</si>
  <si>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</si>
  <si>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</si>
  <si>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</si>
  <si>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</si>
  <si>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</si>
  <si>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</si>
  <si>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</si>
  <si>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</si>
  <si>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</si>
  <si>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</si>
  <si>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</si>
  <si>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</si>
  <si>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</si>
  <si>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</si>
  <si>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</si>
  <si>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</si>
  <si>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</si>
  <si>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</si>
  <si>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</si>
  <si>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</si>
  <si>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</si>
  <si>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</si>
  <si>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</si>
  <si>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</si>
  <si>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</si>
  <si>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</si>
  <si>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</si>
  <si>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</si>
  <si>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</si>
  <si>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</si>
  <si>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</si>
  <si>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</si>
  <si>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</si>
  <si>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</si>
  <si>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</si>
  <si>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</si>
  <si>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</si>
  <si>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</si>
  <si>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</si>
  <si>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</si>
  <si>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</si>
  <si>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</si>
  <si>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</si>
  <si>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</si>
  <si>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</si>
  <si>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</si>
  <si>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</si>
  <si>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</si>
  <si>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</si>
  <si>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</si>
  <si>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</si>
  <si>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</si>
  <si>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</si>
  <si>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</si>
  <si>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</si>
  <si>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</si>
  <si>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</si>
  <si>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</si>
  <si>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</si>
  <si>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</si>
  <si>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</si>
  <si>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</si>
  <si>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</si>
  <si>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</si>
  <si>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</si>
  <si>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</si>
  <si>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</si>
  <si>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</si>
  <si>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</si>
  <si>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</si>
  <si>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</si>
  <si>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</si>
  <si>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</si>
  <si>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</si>
  <si>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</si>
  <si>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</si>
  <si>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</si>
  <si>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</si>
  <si>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</si>
  <si>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</si>
  <si>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</si>
  <si>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</si>
  <si>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</si>
  <si>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</si>
  <si>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</si>
  <si>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</si>
  <si>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</si>
  <si>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</si>
  <si>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</si>
  <si>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</si>
  <si>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</si>
  <si>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</si>
  <si>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</si>
  <si>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</si>
  <si>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</si>
  <si>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</si>
  <si>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</si>
  <si>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</si>
  <si>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</si>
  <si>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</si>
  <si>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</si>
  <si>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</si>
  <si>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</si>
  <si>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</si>
  <si>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</si>
  <si>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</si>
  <si>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</si>
  <si>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</si>
  <si>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</si>
  <si>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</si>
  <si>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</si>
  <si>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</si>
  <si>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</si>
  <si>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</si>
  <si>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</si>
  <si>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</si>
  <si>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</si>
  <si>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</si>
  <si>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</si>
  <si>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</si>
  <si>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</si>
  <si>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</si>
  <si>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</si>
  <si>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</si>
  <si>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</si>
  <si>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</si>
  <si>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</si>
  <si>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</si>
  <si>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</si>
  <si>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</si>
  <si>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</si>
  <si>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</si>
  <si>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</si>
  <si>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</si>
  <si>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</si>
  <si>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</si>
  <si>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</si>
  <si>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</si>
  <si>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</si>
  <si>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</si>
  <si>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</si>
  <si>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</si>
  <si>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</si>
  <si>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</si>
  <si>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</si>
  <si>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</si>
  <si>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</si>
  <si>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</si>
  <si>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</si>
  <si>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</si>
  <si>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</si>
  <si>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</si>
  <si>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</si>
  <si>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</si>
  <si>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</si>
  <si>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</si>
  <si>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</si>
  <si>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</si>
  <si>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</si>
  <si>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</si>
  <si>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</si>
  <si>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</si>
  <si>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</si>
  <si>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</si>
  <si>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</si>
  <si>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</si>
  <si>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</si>
  <si>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</si>
  <si>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</si>
  <si>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</si>
  <si>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</si>
  <si>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</si>
  <si>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</si>
  <si>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</si>
  <si>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</si>
  <si>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</si>
  <si>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</si>
  <si>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</si>
  <si>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</si>
  <si>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</si>
  <si>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</si>
  <si>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</si>
  <si>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</si>
  <si>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</si>
  <si>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</si>
  <si>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</si>
  <si>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</si>
  <si>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</si>
  <si>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</si>
  <si>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</si>
  <si>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</si>
  <si>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</si>
  <si>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</si>
  <si>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</si>
  <si>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</si>
  <si>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</si>
  <si>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</si>
  <si>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</si>
  <si>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</si>
  <si>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</si>
  <si>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</si>
  <si>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</si>
  <si>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</si>
  <si>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</si>
  <si>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</si>
  <si>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</si>
  <si>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</si>
  <si>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</si>
  <si>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</si>
  <si>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</si>
  <si>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</si>
  <si>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</si>
  <si>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</si>
  <si>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</si>
  <si>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</si>
  <si>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</si>
  <si>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</si>
  <si>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</si>
  <si>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</si>
  <si>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</si>
  <si>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</si>
  <si>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</si>
  <si>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</si>
  <si>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</si>
  <si>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</si>
  <si>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</si>
  <si>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</si>
  <si>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</si>
  <si>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</si>
  <si>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</si>
  <si>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</si>
  <si>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</si>
  <si>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</si>
  <si>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</si>
  <si>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</si>
  <si>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</si>
  <si>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</si>
  <si>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</si>
  <si>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</si>
  <si>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</si>
  <si>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</si>
  <si>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</si>
  <si>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</si>
  <si>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</si>
  <si>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</si>
  <si>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</si>
  <si>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</si>
  <si>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</si>
  <si>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</si>
  <si>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</si>
  <si>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</si>
  <si>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</si>
  <si>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</si>
  <si>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</si>
  <si>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</si>
  <si>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</si>
  <si>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</si>
  <si>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</si>
  <si>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</si>
  <si>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</si>
  <si>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</si>
  <si>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</si>
  <si>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</si>
  <si>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</si>
  <si>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</si>
  <si>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</si>
  <si>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</si>
  <si>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</si>
  <si>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</si>
  <si>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</si>
  <si>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</si>
  <si>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</si>
  <si>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</si>
  <si>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</si>
  <si>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</si>
  <si>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</si>
  <si>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</si>
  <si>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</si>
  <si>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</si>
  <si>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</si>
  <si>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</si>
  <si>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</si>
  <si>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</si>
  <si>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</si>
  <si>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</si>
  <si>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</si>
  <si>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</si>
  <si>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</si>
  <si>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</si>
  <si>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</si>
  <si>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</si>
  <si>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</si>
  <si>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</si>
  <si>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</si>
  <si>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</si>
  <si>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</si>
  <si>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</si>
  <si>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</si>
  <si>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</si>
  <si>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</si>
  <si>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</si>
  <si>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</si>
  <si>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</si>
  <si>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</si>
  <si>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</si>
  <si>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</si>
  <si>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</si>
  <si>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</si>
  <si>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</si>
  <si>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</si>
  <si>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</si>
  <si>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</si>
  <si>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</si>
  <si>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</si>
  <si>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</si>
  <si>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</si>
  <si>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</si>
  <si>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</si>
  <si>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</si>
  <si>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</si>
  <si>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</si>
  <si>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</si>
  <si>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</si>
  <si>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</si>
  <si>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</si>
  <si>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</si>
  <si>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</si>
  <si>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</si>
  <si>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</si>
  <si>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</si>
  <si>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</si>
  <si>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</si>
  <si>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</si>
  <si>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</si>
  <si>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</si>
  <si>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</si>
  <si>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</si>
  <si>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</si>
  <si>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</si>
  <si>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</si>
  <si>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</si>
  <si>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</si>
  <si>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</si>
  <si>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</si>
  <si>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</si>
  <si>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</si>
  <si>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</si>
  <si>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</si>
  <si>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</si>
  <si>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</si>
  <si>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</si>
  <si>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</si>
  <si>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</si>
  <si>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</si>
  <si>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</si>
  <si>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</si>
  <si>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</si>
  <si>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</si>
  <si>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</si>
  <si>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</si>
  <si>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</si>
  <si>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</si>
  <si>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</si>
  <si>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</si>
  <si>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</si>
  <si>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</si>
  <si>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</si>
  <si>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</si>
  <si>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</si>
  <si>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</si>
  <si>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</si>
  <si>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</si>
  <si>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</si>
  <si>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</si>
  <si>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</si>
  <si>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</si>
  <si>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</si>
  <si>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</si>
  <si>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</si>
  <si>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</si>
  <si>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</si>
  <si>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</si>
  <si>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</si>
  <si>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</si>
  <si>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</si>
  <si>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</si>
  <si>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</si>
  <si>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</si>
  <si>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</si>
  <si>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</si>
  <si>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</si>
  <si>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</si>
  <si>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</si>
  <si>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</si>
  <si>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</si>
  <si>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</si>
  <si>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</si>
  <si>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</si>
  <si>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</si>
  <si>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</si>
  <si>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</si>
  <si>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</si>
  <si>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</si>
  <si>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</si>
  <si>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</si>
  <si>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</si>
  <si>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</si>
  <si>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</si>
  <si>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</si>
  <si>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</si>
  <si>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</si>
  <si>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</si>
  <si>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</si>
  <si>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</si>
  <si>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</si>
  <si>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</si>
  <si>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</si>
  <si>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</si>
  <si>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</si>
  <si>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</si>
  <si>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</si>
  <si>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</si>
  <si>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</si>
  <si>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</si>
  <si>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</si>
  <si>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</si>
  <si>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</si>
  <si>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</si>
  <si>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</si>
  <si>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</si>
  <si>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</si>
  <si>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</si>
  <si>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</si>
  <si>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</si>
  <si>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</si>
  <si>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</si>
  <si>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</si>
  <si>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</si>
  <si>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</si>
  <si>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</si>
  <si>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</si>
  <si>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</si>
  <si>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</si>
  <si>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</si>
  <si>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</si>
  <si>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</si>
  <si>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</si>
  <si>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</si>
  <si>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</si>
  <si>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</si>
  <si>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</si>
  <si>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</si>
  <si>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</si>
  <si>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</si>
  <si>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</si>
  <si>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</si>
  <si>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</si>
  <si>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</si>
  <si>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</si>
  <si>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</si>
  <si>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</si>
  <si>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</si>
  <si>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</si>
  <si>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</si>
  <si>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</si>
  <si>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</si>
  <si>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</si>
  <si>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</si>
  <si>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</si>
  <si>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</si>
  <si>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</si>
  <si>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</si>
  <si>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</si>
  <si>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</si>
  <si>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</si>
  <si>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</si>
  <si>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</si>
  <si>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</si>
  <si>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</si>
  <si>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</si>
  <si>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</si>
  <si>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</si>
  <si>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</si>
  <si>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</si>
  <si>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</si>
  <si>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</si>
  <si>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</si>
  <si>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</si>
  <si>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</si>
  <si>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</si>
  <si>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</si>
  <si>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</si>
  <si>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</si>
  <si>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</si>
  <si>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</si>
  <si>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</si>
  <si>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</si>
  <si>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</si>
  <si>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</si>
  <si>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</si>
  <si>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</si>
  <si>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</si>
  <si>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</si>
  <si>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</si>
  <si>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</si>
  <si>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</si>
  <si>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</si>
  <si>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</si>
  <si>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</si>
  <si>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</si>
  <si>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</si>
  <si>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</si>
  <si>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</si>
  <si>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</si>
  <si>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</si>
  <si>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</si>
  <si>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</si>
  <si>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</si>
  <si>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</si>
  <si>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</si>
  <si>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</si>
  <si>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</si>
  <si>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</si>
  <si>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</si>
  <si>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</si>
  <si>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</si>
  <si>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</si>
  <si>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</si>
  <si>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</si>
  <si>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</si>
  <si>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</si>
  <si>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</si>
  <si>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</si>
  <si>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</si>
  <si>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</si>
  <si>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</si>
  <si>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</si>
  <si>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</si>
  <si>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</si>
  <si>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</si>
  <si>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</si>
  <si>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</si>
  <si>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</si>
  <si>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</si>
  <si>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</si>
  <si>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</si>
  <si>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</si>
  <si>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</si>
  <si>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</si>
  <si>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</si>
  <si>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</si>
  <si>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</si>
  <si>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</si>
  <si>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</si>
  <si>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</si>
  <si>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</si>
  <si>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</si>
  <si>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</si>
  <si>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</si>
  <si>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</si>
  <si>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</si>
  <si>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</si>
  <si>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</si>
  <si>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</si>
  <si>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</si>
  <si>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</si>
  <si>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</si>
  <si>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</si>
  <si>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</si>
  <si>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</si>
  <si>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</si>
  <si>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</si>
  <si>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</si>
  <si>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</si>
  <si>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</si>
  <si>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</si>
  <si>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</si>
  <si>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</si>
  <si>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</si>
  <si>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</si>
  <si>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</si>
  <si>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</si>
  <si>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</si>
  <si>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</si>
  <si>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</si>
  <si>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</si>
  <si>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</si>
  <si>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</si>
  <si>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</si>
  <si>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</si>
  <si>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</si>
  <si>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</si>
  <si>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</si>
  <si>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</si>
  <si>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</si>
  <si>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</si>
  <si>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</si>
  <si>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</si>
  <si>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</si>
  <si>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</si>
  <si>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</si>
  <si>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</si>
  <si>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</si>
  <si>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</si>
  <si>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</si>
  <si>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</si>
  <si>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</si>
  <si>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</si>
  <si>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</si>
  <si>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</si>
  <si>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</si>
  <si>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</si>
  <si>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</si>
  <si>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</si>
  <si>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</si>
  <si>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</si>
  <si>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</si>
  <si>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</si>
  <si>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</si>
  <si>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</si>
  <si>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</si>
  <si>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</si>
  <si>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</si>
  <si>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</si>
  <si>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</si>
  <si>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</si>
  <si>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</si>
  <si>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</si>
  <si>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</si>
  <si>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</si>
  <si>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</si>
  <si>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</si>
  <si>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</si>
  <si>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</si>
  <si>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</si>
  <si>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</si>
  <si>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</si>
  <si>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</si>
  <si>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</si>
  <si>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</si>
  <si>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</si>
  <si>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</si>
  <si>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</si>
  <si>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</si>
  <si>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</si>
  <si>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</si>
  <si>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</si>
  <si>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</si>
  <si>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</si>
  <si>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</si>
  <si>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</si>
  <si>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</si>
  <si>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</si>
  <si>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</si>
  <si>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</si>
  <si>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</si>
  <si>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</si>
  <si>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</si>
  <si>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</si>
  <si>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</si>
  <si>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</si>
  <si>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</si>
  <si>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</si>
  <si>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</si>
  <si>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</si>
  <si>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</si>
  <si>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</si>
  <si>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</si>
  <si>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</si>
  <si>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</si>
  <si>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</si>
  <si>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</si>
  <si>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</si>
  <si>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</si>
  <si>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</si>
  <si>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</si>
  <si>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</si>
  <si>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</si>
  <si>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</si>
  <si>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</si>
  <si>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</si>
  <si>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</si>
  <si>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</si>
  <si>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</si>
  <si>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</si>
  <si>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</si>
  <si>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</si>
  <si>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</si>
  <si>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</si>
  <si>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</si>
  <si>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</si>
  <si>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</si>
  <si>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</si>
  <si>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</si>
  <si>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</si>
  <si>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</si>
  <si>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</si>
  <si>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</si>
  <si>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</si>
  <si>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</si>
  <si>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</si>
  <si>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</si>
  <si>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</si>
  <si>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</si>
  <si>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</si>
  <si>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</si>
  <si>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</si>
  <si>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</si>
  <si>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</si>
  <si>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</si>
  <si>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</si>
  <si>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</si>
  <si>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</si>
  <si>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</si>
  <si>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</si>
  <si>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</si>
  <si>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</si>
  <si>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</si>
  <si>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</si>
  <si>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</si>
  <si>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</si>
  <si>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</si>
  <si>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</si>
  <si>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</si>
  <si>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</si>
  <si>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</si>
  <si>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</si>
  <si>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</si>
  <si>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</si>
  <si>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</si>
  <si>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</si>
  <si>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</si>
  <si>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</si>
  <si>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</si>
  <si>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</si>
  <si>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</si>
  <si>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</si>
  <si>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</si>
  <si>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</si>
  <si>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</si>
  <si>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</si>
  <si>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</si>
  <si>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</si>
  <si>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</si>
  <si>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</si>
  <si>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</si>
  <si>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</si>
  <si>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</si>
  <si>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</si>
  <si>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</si>
  <si>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</si>
  <si>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</si>
  <si>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</si>
  <si>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</si>
  <si>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</si>
  <si>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</si>
  <si>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</si>
  <si>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</si>
  <si>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</si>
  <si>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</si>
  <si>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</si>
  <si>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</si>
  <si>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</si>
  <si>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</si>
  <si>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</si>
  <si>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</si>
  <si>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</si>
  <si>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</si>
  <si>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</si>
  <si>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</si>
  <si>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</si>
  <si>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</si>
  <si>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</si>
  <si>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</si>
  <si>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</si>
  <si>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</si>
  <si>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</si>
  <si>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</si>
  <si>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</si>
  <si>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</si>
  <si>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</si>
  <si>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</si>
  <si>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</si>
  <si>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</si>
  <si>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</si>
  <si>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</si>
  <si>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</si>
  <si>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</si>
  <si>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</si>
  <si>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</si>
  <si>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</si>
  <si>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</si>
  <si>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</si>
  <si>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</si>
  <si>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</si>
  <si>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</si>
  <si>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</si>
  <si>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</si>
  <si>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</si>
  <si>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</si>
  <si>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</si>
  <si>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</si>
  <si>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</si>
  <si>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</si>
  <si>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</si>
  <si>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</si>
  <si>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</si>
  <si>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</si>
  <si>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</si>
  <si>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</si>
  <si>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</si>
  <si>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</si>
  <si>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</si>
  <si>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</si>
  <si>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</si>
  <si>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</si>
  <si>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</si>
  <si>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</si>
  <si>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</si>
  <si>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</si>
  <si>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</si>
  <si>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</si>
  <si>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</si>
  <si>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</si>
  <si>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</si>
  <si>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</si>
  <si>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</si>
  <si>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</si>
  <si>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</si>
  <si>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</si>
  <si>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</si>
  <si>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</si>
  <si>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</si>
  <si>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</si>
  <si>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</si>
  <si>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</si>
  <si>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</si>
  <si>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</si>
  <si>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</si>
  <si>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</si>
  <si>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</si>
  <si>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</si>
  <si>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</si>
  <si>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</si>
  <si>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</si>
  <si>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</si>
  <si>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</si>
  <si>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</si>
  <si>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</si>
  <si>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</si>
  <si>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</si>
  <si>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</si>
  <si>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</si>
  <si>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</si>
  <si>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</si>
  <si>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</si>
  <si>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</si>
  <si>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</si>
  <si>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</si>
  <si>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</si>
  <si>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</si>
  <si>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</si>
  <si>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</si>
  <si>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</si>
  <si>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</si>
  <si>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</si>
  <si>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</si>
  <si>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</si>
  <si>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</si>
  <si>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</si>
  <si>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</si>
  <si>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</si>
  <si>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</si>
  <si>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</si>
  <si>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</si>
  <si>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</si>
  <si>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</si>
  <si>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</si>
  <si>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</si>
  <si>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</si>
  <si>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</si>
  <si>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</si>
  <si>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</si>
  <si>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</si>
  <si>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</si>
  <si>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</si>
  <si>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</si>
  <si>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</si>
  <si>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</si>
  <si>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</si>
  <si>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</si>
  <si>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</si>
  <si>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</si>
  <si>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</si>
  <si>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</si>
  <si>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</si>
  <si>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</si>
  <si>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</si>
  <si>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</si>
  <si>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</si>
  <si>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</si>
  <si>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</si>
  <si>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</si>
  <si>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</si>
  <si>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</si>
  <si>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</si>
  <si>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</si>
  <si>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</si>
  <si>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</si>
  <si>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</si>
  <si>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</si>
  <si>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</si>
  <si>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</si>
  <si>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</si>
  <si>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</si>
  <si>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</si>
  <si>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</si>
  <si>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</si>
  <si>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</si>
  <si>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</si>
  <si>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</si>
  <si>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</si>
  <si>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</si>
  <si>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</si>
  <si>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</si>
  <si>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</si>
  <si>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</si>
  <si>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</si>
  <si>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</si>
  <si>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</si>
  <si>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</si>
  <si>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</si>
  <si>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</si>
  <si>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</si>
  <si>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</si>
  <si>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</si>
  <si>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</si>
  <si>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</si>
  <si>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</si>
  <si>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</si>
  <si>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</si>
  <si>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</si>
  <si>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</si>
  <si>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</si>
  <si>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</si>
  <si>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</si>
  <si>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</si>
  <si>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</si>
  <si>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</si>
  <si>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</si>
  <si>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</si>
  <si>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</si>
  <si>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</si>
  <si>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</si>
  <si>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</si>
  <si>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</si>
  <si>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</si>
  <si>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</si>
  <si>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</si>
  <si>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</si>
  <si>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</si>
  <si>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</si>
  <si>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</si>
  <si>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</si>
  <si>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</si>
  <si>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</si>
  <si>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</si>
  <si>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</si>
  <si>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</si>
  <si>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</si>
  <si>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</si>
  <si>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</si>
  <si>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</si>
  <si>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</si>
  <si>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</si>
  <si>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</si>
  <si>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</si>
  <si>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</si>
  <si>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</si>
  <si>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</si>
  <si>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</si>
  <si>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</si>
  <si>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</si>
  <si>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</si>
  <si>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</si>
  <si>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</si>
  <si>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</si>
  <si>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</si>
  <si>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</si>
  <si>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</si>
  <si>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</si>
  <si>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</si>
  <si>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</si>
  <si>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</si>
  <si>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</si>
  <si>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</si>
  <si>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</si>
  <si>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</si>
  <si>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</si>
  <si>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</si>
  <si>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</si>
  <si>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</si>
  <si>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</si>
  <si>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</si>
  <si>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</si>
  <si>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</si>
  <si>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</si>
  <si>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</si>
  <si>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</si>
  <si>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</si>
  <si>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</si>
  <si>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</si>
  <si>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</si>
  <si>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</si>
  <si>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</si>
  <si>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</si>
  <si>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</si>
  <si>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</si>
  <si>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</si>
  <si>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</si>
  <si>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</si>
  <si>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</si>
  <si>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</si>
  <si>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</si>
  <si>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</si>
  <si>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</si>
  <si>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</si>
  <si>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</si>
  <si>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</si>
  <si>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</si>
  <si>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</si>
  <si>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</si>
  <si>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</si>
  <si>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</si>
  <si>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</si>
  <si>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</si>
  <si>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</si>
  <si>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</si>
  <si>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</si>
  <si>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</si>
  <si>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</si>
  <si>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</si>
  <si>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</si>
  <si>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</si>
  <si>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</si>
  <si>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</si>
  <si>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</si>
  <si>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</si>
  <si>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</si>
  <si>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</si>
  <si>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</si>
  <si>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</si>
  <si>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</si>
  <si>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</si>
  <si>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</si>
  <si>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</si>
  <si>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</si>
  <si>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</si>
  <si>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</si>
  <si>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</si>
  <si>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</si>
  <si>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</si>
  <si>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</si>
  <si>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</si>
  <si>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</si>
  <si>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</si>
  <si>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</si>
  <si>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</si>
  <si>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</si>
  <si>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</si>
  <si>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</si>
  <si>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</si>
  <si>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</si>
  <si>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</si>
  <si>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</si>
  <si>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</si>
  <si>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</si>
  <si>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</si>
  <si>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</si>
  <si>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</si>
  <si>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</si>
  <si>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</si>
  <si>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</si>
  <si>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</si>
  <si>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</si>
  <si>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</si>
  <si>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</si>
  <si>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</si>
  <si>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</si>
  <si>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</si>
  <si>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</si>
  <si>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</si>
  <si>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</si>
  <si>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</si>
  <si>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</si>
  <si>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</si>
  <si>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</si>
  <si>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</si>
  <si>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</si>
  <si>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</si>
  <si>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</si>
  <si>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</si>
  <si>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</si>
  <si>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</si>
  <si>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</si>
  <si>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</si>
  <si>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</si>
  <si>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</si>
  <si>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</si>
  <si>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</si>
  <si>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</si>
  <si>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</si>
  <si>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</si>
  <si>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</si>
  <si>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</si>
  <si>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</si>
  <si>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</si>
  <si>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</si>
  <si>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</si>
  <si>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</si>
  <si>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</si>
  <si>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</si>
  <si>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</si>
  <si>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</si>
  <si>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</si>
  <si>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</si>
  <si>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</si>
  <si>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</si>
  <si>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</si>
  <si>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</si>
  <si>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</si>
  <si>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</si>
  <si>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</si>
  <si>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</si>
  <si>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</si>
  <si>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</si>
  <si>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</si>
  <si>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</si>
  <si>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</si>
  <si>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</si>
  <si>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</si>
  <si>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</si>
  <si>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</si>
  <si>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</si>
  <si>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</si>
  <si>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</si>
  <si>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</si>
  <si>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</si>
  <si>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</si>
  <si>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</si>
  <si>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</si>
  <si>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</si>
  <si>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</si>
  <si>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</si>
  <si>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</si>
  <si>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</si>
  <si>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</si>
  <si>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</si>
  <si>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</si>
  <si>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</si>
  <si>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</si>
  <si>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</si>
  <si>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</si>
  <si>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</si>
  <si>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</si>
  <si>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</si>
  <si>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</si>
  <si>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</si>
  <si>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</si>
  <si>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</si>
  <si>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</si>
  <si>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</si>
  <si>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</si>
  <si>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</si>
  <si>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</si>
  <si>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</si>
  <si>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</si>
  <si>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</si>
  <si>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</si>
  <si>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</si>
  <si>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</si>
  <si>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</si>
  <si>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</si>
  <si>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</si>
  <si>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</si>
  <si>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</si>
  <si>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</si>
  <si>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</si>
  <si>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</si>
  <si>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</si>
  <si>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</si>
  <si>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</si>
  <si>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</si>
  <si>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</si>
  <si>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</si>
  <si>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</si>
  <si>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</si>
  <si>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</si>
  <si>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</si>
  <si>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</si>
  <si>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</si>
  <si>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</si>
  <si>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</si>
  <si>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</si>
  <si>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</si>
  <si>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</si>
  <si>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</si>
  <si>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</si>
  <si>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</si>
  <si>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</si>
  <si>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</si>
  <si>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</si>
  <si>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</si>
  <si>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</si>
  <si>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</si>
  <si>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</si>
  <si>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</si>
  <si>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</si>
  <si>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</si>
  <si>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</si>
  <si>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</si>
  <si>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</si>
  <si>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</si>
  <si>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</si>
  <si>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</si>
  <si>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</si>
  <si>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</si>
  <si>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</si>
  <si>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</si>
  <si>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</si>
  <si>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</si>
  <si>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</si>
  <si>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</si>
  <si>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</si>
  <si>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</si>
  <si>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</si>
  <si>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</si>
  <si>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</si>
  <si>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</si>
  <si>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</si>
  <si>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</si>
  <si>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</si>
  <si>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</si>
  <si>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</si>
  <si>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</si>
  <si>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</si>
  <si>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</si>
  <si>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</si>
  <si>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</si>
  <si>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</si>
  <si>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</si>
  <si>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</si>
  <si>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</si>
  <si>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</si>
  <si>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</si>
  <si>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</si>
  <si>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</si>
  <si>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</si>
  <si>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</si>
  <si>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</si>
  <si>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</si>
  <si>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</si>
  <si>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</si>
  <si>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</si>
  <si>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</si>
  <si>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</si>
  <si>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</si>
  <si>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</si>
  <si>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</si>
  <si>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</si>
  <si>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</si>
  <si>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</si>
  <si>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</si>
  <si>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</si>
  <si>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</si>
  <si>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</si>
  <si>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</si>
  <si>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</si>
  <si>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</si>
  <si>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</si>
  <si>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</si>
  <si>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</si>
  <si>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</si>
  <si>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</si>
  <si>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</si>
  <si>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</si>
  <si>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</si>
  <si>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</si>
  <si>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</si>
  <si>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</si>
  <si>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</si>
  <si>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</si>
  <si>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</si>
  <si>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</si>
  <si>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</si>
  <si>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</si>
  <si>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</si>
  <si>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</si>
  <si>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</si>
  <si>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</si>
  <si>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</si>
  <si>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</si>
  <si>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</si>
  <si>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</si>
  <si>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</si>
  <si>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</si>
  <si>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</si>
  <si>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</si>
  <si>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</si>
  <si>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</si>
  <si>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</si>
  <si>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</si>
  <si>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</si>
  <si>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</si>
  <si>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</si>
  <si>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</si>
  <si>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</si>
  <si>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</si>
  <si>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</si>
  <si>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</si>
  <si>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</si>
  <si>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</si>
  <si>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</si>
  <si>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</si>
  <si>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</si>
  <si>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</si>
  <si>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</si>
  <si>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</si>
  <si>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</si>
  <si>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</si>
  <si>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</si>
  <si>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</si>
  <si>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</si>
  <si>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</si>
  <si>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</si>
  <si>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</si>
  <si>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</si>
  <si>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</si>
  <si>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</si>
  <si>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</si>
  <si>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</si>
  <si>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</si>
  <si>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</si>
  <si>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</si>
  <si>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</si>
  <si>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</si>
  <si>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</si>
  <si>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</si>
  <si>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</si>
  <si>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</si>
  <si>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</si>
  <si>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</si>
  <si>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</si>
  <si>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</si>
  <si>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</si>
  <si>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</si>
  <si>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</si>
  <si>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</si>
  <si>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</si>
  <si>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</si>
  <si>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</si>
  <si>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</si>
  <si>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</si>
  <si>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</si>
  <si>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</si>
  <si>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</si>
  <si>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</si>
  <si>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</si>
  <si>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</si>
  <si>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</si>
  <si>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</si>
  <si>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</si>
  <si>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</si>
  <si>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</si>
  <si>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</si>
  <si>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</si>
  <si>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</si>
  <si>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</si>
  <si>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</si>
  <si>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</si>
  <si>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</si>
  <si>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</si>
  <si>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</si>
  <si>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</si>
  <si>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</si>
  <si>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</si>
  <si>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</si>
  <si>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</si>
  <si>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</si>
  <si>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</si>
  <si>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</si>
  <si>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</si>
  <si>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</si>
  <si>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</si>
  <si>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</si>
  <si>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</si>
  <si>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</si>
  <si>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</si>
  <si>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</si>
  <si>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</si>
  <si>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</si>
  <si>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</si>
  <si>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</si>
  <si>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</si>
  <si>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</si>
  <si>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</si>
  <si>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</si>
  <si>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</si>
  <si>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</si>
  <si>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</si>
  <si>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</si>
  <si>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</si>
  <si>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</si>
  <si>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</si>
  <si>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</si>
  <si>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</si>
  <si>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</si>
  <si>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</si>
  <si>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</si>
  <si>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</si>
  <si>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</si>
  <si>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</si>
  <si>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</si>
  <si>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</si>
  <si>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</si>
  <si>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</si>
  <si>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</si>
  <si>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</si>
  <si>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</si>
  <si>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</si>
  <si>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</si>
  <si>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</si>
  <si>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</si>
  <si>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</si>
  <si>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</si>
  <si>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</si>
  <si>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</si>
  <si>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</si>
  <si>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</si>
  <si>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</si>
  <si>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</si>
  <si>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</si>
  <si>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</si>
  <si>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</si>
  <si>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</si>
  <si>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</si>
  <si>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</si>
  <si>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</si>
  <si>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</si>
  <si>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</si>
  <si>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</si>
  <si>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</si>
  <si>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</si>
  <si>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</si>
  <si>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</si>
  <si>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</si>
  <si>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</si>
  <si>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</si>
  <si>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</si>
  <si>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</si>
  <si>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</si>
  <si>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</si>
  <si>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</si>
  <si>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</si>
  <si>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</si>
  <si>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</si>
  <si>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</si>
  <si>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</si>
  <si>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</si>
  <si>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</si>
  <si>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</si>
  <si>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</si>
  <si>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</si>
  <si>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</si>
  <si>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</si>
  <si>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</si>
  <si>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</si>
  <si>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</si>
  <si>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</si>
  <si>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</si>
  <si>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</si>
  <si>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</si>
  <si>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</si>
  <si>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</si>
  <si>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</si>
  <si>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</si>
  <si>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</si>
  <si>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</si>
  <si>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</si>
  <si>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</si>
  <si>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</si>
  <si>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</si>
  <si>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</si>
  <si>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</si>
  <si>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</si>
  <si>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</si>
  <si>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</si>
  <si>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</si>
  <si>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</si>
  <si>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</si>
  <si>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</si>
  <si>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</si>
  <si>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</si>
  <si>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</si>
  <si>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</si>
  <si>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</si>
  <si>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</si>
  <si>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</si>
  <si>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</si>
  <si>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</si>
  <si>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</si>
  <si>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</si>
  <si>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</si>
  <si>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</si>
  <si>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</si>
  <si>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</si>
  <si>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</si>
  <si>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</si>
  <si>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</si>
  <si>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</si>
  <si>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</si>
  <si>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</si>
  <si>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</si>
  <si>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</si>
  <si>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</si>
  <si>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</si>
  <si>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</si>
  <si>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</si>
  <si>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</si>
  <si>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</si>
  <si>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</si>
  <si>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</si>
  <si>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</si>
  <si>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</si>
  <si>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</si>
  <si>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</si>
  <si>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</si>
  <si>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</si>
  <si>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</si>
  <si>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</si>
  <si>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</si>
  <si>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</si>
  <si>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</si>
  <si>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</si>
  <si>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</si>
  <si>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</si>
  <si>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</si>
  <si>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</si>
  <si>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</si>
  <si>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</si>
  <si>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</si>
  <si>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</si>
  <si>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</si>
  <si>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</si>
  <si>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</si>
  <si>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</si>
  <si>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</si>
  <si>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</si>
  <si>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</si>
  <si>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</si>
  <si>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</si>
  <si>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</si>
  <si>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</si>
  <si>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</si>
  <si>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</si>
  <si>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</si>
  <si>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</si>
  <si>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</si>
  <si>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</si>
  <si>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</si>
  <si>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</si>
  <si>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</si>
  <si>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</si>
  <si>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</si>
  <si>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</si>
  <si>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</si>
  <si>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</si>
  <si>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</si>
  <si>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</si>
  <si>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</si>
  <si>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</si>
  <si>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</si>
  <si>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</si>
  <si>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</si>
  <si>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</si>
  <si>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</si>
  <si>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</si>
  <si>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</si>
  <si>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</si>
  <si>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</si>
  <si>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</si>
  <si>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</si>
  <si>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</si>
  <si>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</si>
  <si>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</si>
  <si>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</si>
  <si>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</si>
  <si>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</si>
  <si>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</si>
  <si>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</si>
  <si>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</si>
  <si>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</si>
  <si>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</si>
  <si>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</si>
  <si>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</si>
  <si>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</si>
  <si>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</si>
  <si>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</si>
  <si>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</si>
  <si>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</si>
  <si>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</si>
  <si>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</si>
  <si>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</si>
  <si>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</si>
  <si>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</si>
  <si>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</si>
  <si>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</si>
  <si>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</si>
  <si>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</si>
  <si>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</si>
  <si>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</si>
  <si>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</si>
  <si>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</si>
  <si>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</si>
  <si>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</si>
  <si>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</si>
  <si>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</si>
  <si>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</si>
  <si>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</si>
  <si>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</si>
  <si>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</si>
  <si>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</si>
  <si>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</si>
  <si>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</si>
  <si>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</si>
  <si>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</si>
  <si>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</si>
  <si>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</si>
  <si>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</si>
  <si>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</si>
  <si>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</si>
  <si>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</si>
  <si>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</si>
  <si>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</si>
  <si>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</si>
  <si>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</si>
  <si>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</si>
  <si>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</si>
  <si>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</si>
  <si>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</si>
  <si>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</si>
  <si>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</si>
  <si>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</si>
  <si>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</si>
  <si>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</si>
  <si>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</si>
  <si>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</si>
  <si>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</si>
  <si>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</si>
  <si>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</si>
  <si>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</si>
  <si>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</si>
  <si>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</si>
  <si>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</si>
  <si>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</si>
  <si>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</si>
  <si>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</si>
  <si>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</si>
  <si>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</si>
  <si>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</si>
  <si>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</si>
  <si>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</si>
  <si>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</si>
  <si>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</si>
  <si>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</si>
  <si>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</si>
  <si>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</si>
  <si>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</si>
  <si>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</si>
  <si>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</si>
  <si>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</si>
  <si>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</si>
  <si>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</si>
  <si>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</si>
  <si>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</si>
  <si>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</si>
  <si>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</si>
  <si>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</si>
  <si>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</si>
  <si>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</si>
  <si>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</si>
  <si>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</si>
  <si>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</si>
  <si>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</si>
  <si>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</si>
  <si>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</si>
  <si>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</si>
  <si>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</si>
  <si>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</si>
  <si>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</si>
  <si>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</si>
  <si>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</si>
  <si>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</si>
  <si>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</si>
  <si>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</si>
  <si>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</si>
  <si>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</si>
  <si>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</si>
  <si>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</si>
  <si>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</si>
  <si>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</si>
  <si>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</si>
  <si>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</si>
  <si>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</si>
  <si>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</si>
  <si>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</si>
  <si>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</si>
  <si>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</si>
  <si>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</si>
  <si>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</si>
  <si>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</si>
  <si>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</si>
  <si>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</si>
  <si>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</si>
  <si>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</si>
  <si>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</si>
  <si>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</si>
  <si>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</si>
  <si>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</si>
  <si>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</si>
  <si>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</si>
  <si>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</si>
  <si>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</si>
  <si>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</si>
  <si>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</si>
  <si>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</si>
  <si>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</si>
  <si>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</si>
  <si>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</si>
  <si>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</si>
  <si>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</si>
  <si>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</si>
  <si>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</si>
  <si>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</si>
  <si>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</si>
  <si>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</si>
  <si>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</si>
  <si>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</si>
  <si>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</si>
  <si>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</si>
  <si>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</si>
  <si>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</si>
  <si>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</si>
  <si>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</si>
  <si>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</si>
  <si>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</si>
  <si>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</si>
  <si>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</si>
  <si>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</si>
  <si>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</si>
  <si>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</si>
  <si>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</si>
  <si>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</si>
  <si>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</si>
  <si>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</si>
  <si>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</si>
  <si>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</si>
  <si>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</si>
  <si>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</si>
  <si>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</si>
  <si>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</si>
  <si>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</si>
  <si>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</si>
  <si>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</si>
  <si>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</si>
  <si>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</si>
  <si>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</si>
  <si>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</si>
  <si>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</si>
  <si>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</si>
  <si>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</si>
  <si>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</si>
  <si>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</si>
  <si>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</si>
  <si>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</si>
  <si>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</si>
  <si>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</si>
  <si>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</si>
  <si>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</si>
  <si>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</si>
  <si>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</si>
  <si>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</si>
  <si>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</si>
  <si>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</si>
  <si>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</si>
  <si>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</si>
  <si>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</si>
  <si>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</si>
  <si>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</si>
  <si>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</si>
  <si>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</si>
  <si>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</si>
  <si>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</si>
  <si>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</si>
  <si>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</si>
  <si>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</si>
  <si>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</si>
  <si>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</si>
  <si>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</si>
  <si>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</si>
  <si>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</si>
  <si>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</si>
  <si>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</si>
  <si>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</si>
  <si>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</si>
  <si>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</si>
  <si>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</si>
  <si>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</si>
  <si>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</si>
  <si>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</si>
  <si>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</si>
  <si>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</si>
  <si>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</si>
  <si>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</si>
  <si>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</si>
  <si>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</si>
  <si>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</si>
  <si>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</si>
  <si>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</si>
  <si>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</si>
  <si>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</si>
  <si>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</si>
  <si>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</si>
  <si>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</si>
  <si>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</si>
  <si>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</si>
  <si>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</si>
  <si>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</si>
  <si>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</si>
  <si>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</si>
  <si>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</si>
  <si>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</si>
  <si>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</si>
  <si>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</si>
  <si>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</si>
  <si>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</si>
  <si>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</si>
  <si>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</si>
  <si>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</si>
  <si>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</si>
  <si>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</si>
  <si>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</si>
  <si>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</si>
  <si>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</si>
  <si>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</si>
  <si>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</si>
  <si>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</si>
  <si>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</si>
  <si>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</si>
  <si>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</si>
  <si>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</si>
  <si>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</si>
  <si>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</si>
  <si>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</si>
  <si>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</si>
  <si>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</si>
  <si>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</si>
  <si>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</si>
  <si>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</si>
  <si>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</si>
  <si>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</si>
  <si>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</si>
  <si>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</si>
  <si>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</si>
  <si>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</si>
  <si>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</si>
  <si>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</si>
  <si>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</si>
  <si>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</si>
  <si>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</si>
  <si>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</si>
  <si>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</si>
  <si>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</si>
  <si>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</si>
  <si>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</si>
  <si>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</si>
  <si>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</si>
  <si>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</si>
  <si>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</si>
  <si>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</si>
  <si>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</si>
  <si>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</si>
  <si>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</si>
  <si>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</si>
  <si>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</si>
  <si>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</si>
  <si>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</si>
  <si>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</si>
  <si>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</si>
  <si>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</si>
  <si>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</si>
  <si>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</si>
  <si>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</si>
  <si>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</si>
  <si>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</si>
  <si>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</si>
  <si>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</si>
  <si>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</si>
  <si>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</si>
  <si>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</si>
  <si>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</si>
  <si>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</si>
  <si>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</si>
  <si>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</si>
  <si>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</si>
  <si>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</si>
  <si>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</si>
  <si>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</si>
  <si>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</si>
  <si>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</si>
  <si>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</si>
  <si>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</si>
  <si>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</si>
  <si>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</si>
  <si>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</si>
  <si>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</si>
  <si>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</si>
  <si>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</si>
  <si>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</si>
  <si>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</si>
  <si>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</si>
  <si>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</si>
  <si>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</si>
  <si>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</si>
  <si>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</si>
  <si>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</si>
  <si>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</si>
  <si>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</si>
  <si>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</si>
  <si>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</si>
  <si>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</si>
  <si>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</si>
  <si>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</si>
  <si>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</si>
  <si>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</si>
  <si>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</si>
  <si>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</si>
  <si>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</si>
  <si>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</si>
  <si>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</si>
  <si>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</si>
  <si>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</si>
  <si>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</si>
  <si>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</si>
  <si>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</si>
  <si>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</si>
  <si>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</si>
  <si>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</si>
  <si>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</si>
  <si>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</si>
  <si>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</si>
  <si>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</si>
  <si>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</si>
  <si>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</si>
  <si>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</si>
  <si>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</si>
  <si>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</si>
  <si>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</si>
  <si>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</si>
  <si>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</si>
  <si>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</si>
  <si>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</si>
  <si>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</si>
  <si>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</si>
  <si>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</si>
  <si>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</si>
  <si>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</si>
  <si>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</si>
  <si>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</si>
  <si>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</si>
  <si>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</si>
  <si>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</si>
  <si>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</si>
  <si>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</si>
  <si>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</si>
  <si>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</si>
  <si>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</si>
  <si>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</si>
  <si>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</si>
  <si>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</si>
  <si>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</si>
  <si>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</si>
  <si>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</si>
  <si>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</si>
  <si>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</si>
  <si>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</si>
  <si>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</si>
  <si>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</si>
  <si>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</si>
  <si>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</si>
  <si>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</si>
  <si>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</si>
  <si>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</si>
  <si>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</si>
  <si>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</si>
  <si>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</si>
  <si>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</si>
  <si>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</si>
  <si>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</si>
  <si>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</si>
  <si>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</si>
  <si>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</si>
  <si>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</si>
  <si>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</si>
  <si>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</si>
  <si>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</si>
  <si>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</si>
  <si>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</si>
  <si>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</si>
  <si>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</si>
  <si>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</si>
  <si>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</si>
  <si>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</si>
  <si>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</si>
  <si>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</si>
  <si>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</si>
  <si>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</si>
  <si>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</si>
  <si>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</si>
  <si>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</si>
  <si>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</si>
  <si>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</si>
  <si>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</si>
  <si>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</si>
  <si>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</si>
  <si>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</si>
  <si>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</si>
  <si>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</si>
  <si>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</si>
  <si>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</si>
  <si>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</si>
  <si>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</si>
  <si>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</si>
  <si>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</si>
  <si>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</si>
  <si>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</si>
  <si>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</si>
  <si>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</si>
  <si>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</si>
  <si>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</si>
  <si>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</si>
  <si>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</si>
  <si>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</si>
  <si>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</si>
  <si>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</si>
  <si>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</si>
  <si>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</si>
  <si>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</si>
  <si>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</si>
  <si>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</si>
  <si>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</si>
  <si>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</si>
  <si>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</si>
  <si>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</si>
  <si>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</si>
  <si>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</si>
  <si>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</si>
  <si>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</si>
  <si>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</si>
  <si>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</si>
  <si>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</si>
  <si>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</si>
  <si>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</si>
  <si>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</si>
  <si>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</si>
  <si>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</si>
  <si>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</si>
  <si>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</si>
  <si>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</si>
  <si>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</si>
  <si>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</si>
  <si>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</si>
  <si>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</si>
  <si>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</si>
  <si>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</si>
  <si>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</si>
  <si>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</si>
  <si>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</si>
  <si>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</si>
  <si>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</si>
  <si>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</si>
  <si>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</si>
  <si>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</si>
  <si>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</si>
  <si>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</si>
  <si>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</si>
  <si>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</si>
  <si>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</si>
  <si>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</si>
  <si>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</si>
  <si>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</si>
  <si>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</si>
  <si>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</si>
  <si>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</si>
  <si>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</si>
  <si>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</si>
  <si>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</si>
  <si>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</si>
  <si>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</si>
  <si>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</si>
  <si>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</si>
  <si>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</si>
  <si>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</si>
  <si>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</si>
  <si>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</si>
  <si>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</si>
  <si>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</si>
  <si>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</si>
  <si>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</si>
  <si>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</si>
  <si>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</si>
  <si>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</si>
  <si>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</si>
  <si>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</si>
  <si>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</si>
  <si>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</si>
  <si>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</si>
  <si>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</si>
  <si>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</si>
  <si>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</si>
  <si>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</si>
  <si>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</si>
  <si>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</si>
  <si>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</si>
  <si>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</si>
  <si>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</si>
  <si>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</si>
  <si>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</si>
  <si>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</si>
  <si>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</si>
  <si>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</si>
  <si>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</si>
  <si>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</si>
  <si>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</si>
  <si>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</si>
  <si>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</si>
  <si>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</si>
  <si>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</si>
  <si>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</si>
  <si>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</si>
  <si>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</si>
  <si>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</si>
  <si>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</si>
  <si>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</si>
  <si>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</si>
  <si>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</si>
  <si>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</si>
  <si>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</si>
  <si>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</si>
  <si>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</si>
  <si>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</si>
  <si>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</si>
  <si>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</si>
  <si>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</si>
  <si>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</si>
  <si>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</si>
  <si>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</si>
  <si>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</si>
  <si>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</si>
  <si>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</si>
  <si>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</si>
  <si>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</si>
  <si>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</si>
  <si>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</si>
  <si>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</si>
  <si>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</si>
  <si>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</si>
  <si>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</si>
  <si>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</si>
  <si>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</si>
  <si>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</si>
  <si>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</si>
  <si>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</si>
  <si>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</si>
  <si>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</si>
  <si>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</si>
  <si>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</si>
  <si>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</si>
  <si>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</si>
  <si>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</si>
  <si>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</si>
  <si>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</si>
  <si>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</si>
  <si>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</si>
  <si>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</si>
  <si>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</si>
  <si>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</si>
  <si>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</si>
  <si>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</si>
  <si>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</si>
  <si>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</si>
  <si>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</si>
  <si>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</si>
  <si>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</si>
  <si>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</si>
  <si>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</si>
  <si>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</si>
  <si>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</si>
  <si>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</si>
  <si>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</si>
  <si>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</si>
  <si>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</si>
  <si>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</si>
  <si>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</si>
  <si>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</si>
  <si>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</si>
  <si>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</si>
  <si>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</si>
  <si>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</si>
  <si>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</si>
  <si>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</si>
  <si>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</si>
  <si>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</si>
  <si>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</si>
  <si>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</si>
  <si>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</si>
  <si>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</si>
  <si>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</si>
  <si>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</si>
  <si>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</si>
  <si>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</si>
  <si>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</si>
  <si>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</si>
  <si>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</si>
  <si>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</si>
  <si>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</si>
  <si>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</si>
  <si>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</si>
  <si>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</si>
  <si>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</si>
  <si>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</si>
  <si>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</si>
  <si>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</si>
  <si>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</si>
  <si>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</si>
  <si>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</si>
  <si>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</si>
  <si>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</si>
  <si>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</si>
  <si>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</si>
  <si>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</si>
  <si>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</si>
  <si>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</si>
  <si>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</si>
  <si>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</si>
  <si>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</si>
  <si>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</si>
  <si>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</si>
  <si>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</si>
  <si>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</si>
  <si>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</si>
  <si>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</si>
  <si>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</si>
  <si>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</si>
  <si>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</si>
  <si>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</si>
  <si>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</si>
  <si>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</si>
  <si>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</si>
  <si>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</si>
  <si>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</si>
  <si>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</si>
  <si>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</si>
  <si>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</si>
  <si>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</si>
  <si>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</si>
  <si>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</si>
  <si>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</si>
  <si>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</si>
  <si>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</si>
  <si>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</si>
  <si>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</si>
  <si>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</si>
  <si>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</si>
  <si>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</si>
  <si>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</si>
  <si>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</si>
  <si>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</si>
  <si>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</si>
  <si>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</si>
  <si>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</si>
  <si>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</si>
  <si>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</si>
  <si>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</si>
  <si>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</si>
  <si>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</si>
  <si>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</si>
  <si>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</si>
  <si>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</si>
  <si>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</si>
  <si>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</si>
  <si>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</si>
  <si>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</si>
  <si>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</si>
  <si>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</si>
  <si>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</si>
  <si>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</si>
  <si>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</si>
  <si>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</si>
  <si>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</si>
  <si>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</si>
  <si>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</si>
  <si>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</si>
  <si>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</si>
  <si>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</si>
  <si>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</si>
  <si>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</si>
  <si>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</si>
  <si>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</si>
  <si>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</si>
  <si>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</si>
  <si>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</si>
  <si>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</si>
  <si>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</si>
  <si>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</si>
  <si>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</si>
  <si>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</si>
  <si>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</si>
  <si>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</si>
  <si>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</si>
  <si>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</si>
  <si>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</si>
  <si>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</si>
  <si>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</si>
  <si>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</si>
  <si>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</si>
  <si>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</si>
  <si>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</si>
  <si>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</si>
  <si>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</si>
  <si>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</si>
  <si>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</si>
  <si>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</si>
  <si>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</si>
  <si>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</si>
  <si>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</si>
  <si>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</si>
  <si>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</si>
  <si>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</si>
  <si>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</si>
  <si>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</si>
  <si>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</si>
  <si>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</si>
  <si>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</si>
  <si>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</si>
  <si>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</si>
  <si>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</si>
  <si>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</si>
  <si>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</si>
  <si>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</si>
  <si>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</si>
  <si>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</si>
  <si>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</si>
  <si>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</si>
  <si>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</si>
  <si>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</si>
  <si>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</si>
  <si>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</si>
  <si>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</si>
  <si>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</si>
  <si>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</si>
  <si>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</si>
  <si>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</si>
  <si>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</si>
  <si>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</si>
  <si>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</si>
  <si>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</si>
  <si>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</si>
  <si>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</si>
  <si>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</si>
  <si>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</si>
  <si>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</si>
  <si>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</si>
  <si>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</si>
  <si>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</si>
  <si>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</si>
  <si>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</si>
  <si>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</si>
  <si>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</si>
  <si>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</si>
  <si>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</si>
  <si>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</si>
  <si>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</si>
  <si>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</si>
  <si>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</si>
  <si>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</si>
  <si>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</si>
  <si>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</si>
  <si>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</si>
  <si>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</si>
  <si>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</si>
  <si>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</si>
  <si>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</si>
  <si>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</si>
  <si>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</si>
  <si>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</si>
  <si>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</si>
  <si>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</si>
  <si>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</si>
  <si>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</si>
  <si>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</si>
  <si>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</si>
  <si>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</si>
  <si>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</si>
  <si>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</si>
  <si>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</si>
  <si>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</si>
  <si>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</si>
  <si>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</si>
  <si>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</si>
  <si>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</si>
  <si>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</si>
  <si>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</si>
  <si>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</si>
  <si>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</si>
  <si>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</si>
  <si>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</si>
  <si>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</si>
  <si>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</si>
  <si>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</si>
  <si>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</si>
  <si>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</si>
  <si>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</si>
  <si>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</si>
  <si>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</si>
  <si>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</si>
  <si>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</si>
  <si>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</si>
  <si>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</si>
  <si>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</si>
  <si>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</si>
  <si>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</si>
  <si>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</si>
  <si>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</si>
  <si>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</si>
  <si>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</si>
  <si>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</si>
  <si>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</si>
  <si>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</si>
  <si>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</si>
  <si>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</si>
  <si>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</si>
  <si>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</si>
  <si>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</si>
  <si>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</si>
  <si>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</si>
  <si>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</si>
  <si>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</si>
  <si>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</si>
  <si>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</si>
  <si>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</si>
  <si>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</si>
  <si>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</si>
  <si>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</si>
  <si>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</si>
  <si>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</si>
  <si>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</si>
  <si>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</si>
  <si>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</si>
  <si>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</si>
  <si>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</si>
  <si>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</si>
  <si>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</si>
  <si>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</si>
  <si>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</si>
  <si>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</si>
  <si>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</si>
  <si>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</si>
  <si>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</si>
  <si>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</si>
  <si>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</si>
  <si>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</si>
  <si>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</si>
  <si>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</si>
  <si>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</si>
  <si>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</si>
  <si>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</si>
  <si>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</si>
  <si>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</si>
  <si>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</si>
  <si>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</si>
  <si>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</si>
  <si>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</si>
  <si>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</si>
  <si>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</si>
  <si>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</si>
  <si>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</si>
  <si>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</si>
  <si>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</si>
  <si>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</si>
  <si>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</si>
  <si>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</si>
  <si>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</si>
  <si>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</si>
  <si>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</si>
  <si>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</si>
  <si>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</si>
  <si>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</si>
  <si>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</si>
  <si>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</si>
  <si>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</si>
  <si>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</si>
  <si>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</si>
  <si>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</si>
  <si>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</si>
  <si>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</si>
  <si>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</si>
  <si>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</si>
  <si>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</si>
  <si>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</si>
  <si>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</si>
  <si>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</si>
  <si>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</si>
  <si>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</si>
  <si>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</si>
  <si>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</si>
  <si>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</si>
  <si>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</si>
  <si>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</si>
  <si>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</si>
  <si>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</si>
  <si>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</si>
  <si>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</si>
  <si>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</si>
  <si>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</si>
  <si>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</si>
  <si>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</si>
  <si>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</si>
  <si>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</si>
  <si>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</si>
  <si>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</si>
  <si>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</si>
  <si>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</si>
  <si>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</si>
  <si>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</si>
  <si>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</si>
  <si>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</si>
  <si>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</si>
  <si>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</si>
  <si>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</si>
  <si>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</si>
  <si>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</si>
  <si>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</si>
  <si>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</si>
  <si>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</si>
  <si>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</si>
  <si>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</si>
  <si>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</si>
  <si>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</si>
  <si>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</si>
  <si>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</si>
  <si>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</si>
  <si>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</si>
  <si>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</si>
  <si>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</si>
  <si>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</si>
  <si>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</si>
  <si>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</si>
  <si>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</si>
  <si>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</si>
  <si>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</si>
  <si>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</si>
  <si>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</si>
  <si>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</si>
  <si>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</si>
  <si>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</si>
  <si>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</si>
  <si>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</si>
  <si>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</si>
  <si>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</si>
  <si>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</si>
  <si>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</si>
  <si>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</si>
  <si>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</si>
  <si>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</si>
  <si>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</si>
  <si>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</si>
  <si>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</si>
  <si>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</si>
  <si>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</si>
  <si>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</si>
  <si>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</si>
  <si>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</si>
  <si>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</si>
  <si>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</si>
  <si>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</si>
  <si>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</si>
  <si>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</si>
  <si>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</si>
  <si>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</si>
  <si>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</si>
  <si>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</si>
  <si>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</si>
  <si>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</si>
  <si>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</si>
  <si>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</si>
  <si>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</si>
  <si>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</si>
  <si>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</si>
  <si>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</si>
  <si>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</si>
  <si>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</si>
  <si>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</si>
  <si>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</si>
  <si>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</si>
  <si>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</si>
  <si>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</si>
  <si>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</si>
  <si>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</si>
  <si>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</si>
  <si>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</si>
  <si>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</si>
  <si>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</si>
  <si>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</si>
  <si>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</si>
  <si>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</si>
  <si>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</si>
  <si>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</si>
  <si>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</si>
  <si>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</si>
  <si>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</si>
  <si>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</si>
  <si>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</si>
  <si>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</si>
  <si>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</si>
  <si>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</si>
  <si>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</si>
  <si>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</si>
  <si>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</si>
  <si>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</si>
  <si>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</si>
  <si>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</si>
  <si>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</si>
  <si>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</si>
  <si>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</si>
  <si>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</si>
  <si>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</si>
  <si>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</si>
  <si>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</si>
  <si>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</si>
  <si>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</si>
  <si>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</si>
  <si>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</si>
  <si>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</si>
  <si>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</si>
  <si>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</si>
  <si>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</si>
  <si>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</si>
  <si>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</si>
  <si>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</si>
  <si>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</si>
  <si>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</si>
  <si>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</si>
  <si>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</si>
  <si>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</si>
  <si>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</si>
  <si>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</si>
  <si>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</si>
  <si>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</si>
  <si>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</si>
  <si>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</si>
  <si>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</si>
  <si>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</si>
  <si>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</si>
  <si>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</si>
  <si>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</si>
  <si>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</si>
  <si>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</si>
  <si>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</si>
  <si>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</si>
  <si>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</si>
  <si>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</si>
  <si>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</si>
  <si>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</si>
  <si>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</si>
  <si>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</si>
  <si>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</si>
  <si>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</si>
  <si>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</si>
  <si>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</si>
  <si>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</si>
  <si>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</si>
  <si>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</si>
  <si>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</si>
  <si>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</si>
  <si>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</si>
  <si>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</si>
  <si>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</si>
  <si>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</si>
  <si>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</si>
  <si>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</si>
  <si>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</si>
  <si>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</si>
  <si>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</si>
  <si>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</si>
  <si>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</si>
  <si>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</si>
  <si>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</si>
  <si>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</si>
  <si>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</si>
  <si>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</si>
  <si>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</si>
  <si>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</si>
  <si>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</si>
  <si>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</si>
  <si>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</si>
  <si>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</si>
  <si>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</si>
  <si>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</si>
  <si>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</si>
  <si>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</si>
  <si>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</si>
  <si>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</si>
  <si>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</si>
  <si>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</si>
  <si>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</si>
  <si>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</si>
  <si>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</si>
  <si>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</si>
  <si>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</si>
  <si>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</si>
  <si>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</si>
  <si>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</si>
  <si>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</si>
  <si>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</si>
  <si>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</si>
  <si>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</si>
  <si>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</si>
  <si>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</si>
  <si>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</si>
  <si>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</si>
  <si>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</si>
  <si>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</si>
  <si>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</si>
  <si>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</si>
  <si>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</si>
  <si>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</si>
  <si>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</si>
  <si>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</si>
  <si>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</si>
  <si>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</si>
  <si>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</si>
  <si>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</si>
  <si>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</si>
  <si>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</si>
  <si>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</si>
  <si>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</si>
  <si>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</si>
  <si>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</si>
  <si>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</si>
  <si>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</si>
  <si>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</si>
  <si>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</si>
  <si>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</si>
  <si>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</si>
  <si>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</si>
  <si>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</si>
  <si>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</si>
  <si>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</si>
  <si>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</si>
  <si>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</si>
  <si>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</si>
  <si>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</si>
  <si>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</si>
  <si>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</si>
  <si>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</si>
  <si>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</si>
  <si>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</si>
  <si>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</si>
  <si>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</si>
  <si>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</si>
  <si>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</si>
  <si>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</si>
  <si>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</si>
  <si>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</si>
  <si>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</si>
  <si>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</si>
  <si>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</si>
  <si>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</si>
  <si>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</si>
  <si>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</si>
  <si>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</si>
  <si>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</si>
  <si>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</si>
  <si>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</si>
  <si>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</si>
  <si>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</si>
  <si>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</si>
  <si>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</si>
  <si>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</si>
  <si>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</si>
  <si>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</si>
  <si>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</si>
  <si>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</si>
  <si>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</si>
  <si>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</si>
  <si>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</si>
  <si>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</si>
  <si>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</si>
  <si>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</si>
  <si>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</si>
  <si>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</si>
  <si>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</si>
  <si>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</si>
  <si>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</si>
  <si>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</si>
  <si>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</si>
  <si>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</si>
  <si>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</si>
  <si>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</si>
  <si>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</si>
  <si>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</si>
  <si>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</si>
  <si>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</si>
  <si>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</si>
  <si>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</si>
  <si>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</si>
  <si>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</si>
  <si>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</si>
  <si>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</si>
  <si>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</si>
  <si>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</si>
  <si>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</si>
  <si>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</si>
  <si>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</si>
  <si>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</si>
  <si>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</si>
  <si>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</si>
  <si>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</si>
  <si>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</si>
  <si>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</si>
  <si>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</si>
  <si>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</si>
  <si>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</si>
  <si>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</si>
  <si>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</si>
  <si>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</si>
  <si>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</si>
  <si>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</si>
  <si>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</si>
  <si>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</si>
  <si>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</si>
  <si>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</si>
  <si>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</si>
  <si>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</si>
  <si>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</si>
  <si>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</si>
  <si>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</si>
  <si>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</si>
  <si>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</si>
  <si>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</si>
  <si>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</si>
  <si>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</si>
  <si>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</si>
  <si>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</si>
  <si>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</si>
  <si>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</si>
  <si>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</si>
  <si>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</si>
  <si>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</si>
  <si>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</si>
  <si>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</si>
  <si>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</si>
  <si>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</si>
  <si>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</si>
  <si>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</si>
  <si>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</si>
  <si>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</si>
  <si>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</si>
  <si>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</si>
  <si>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</si>
  <si>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</si>
  <si>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</si>
  <si>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</si>
  <si>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</si>
  <si>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</si>
  <si>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</si>
  <si>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</si>
  <si>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</si>
  <si>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</si>
  <si>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</si>
  <si>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</si>
  <si>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</si>
  <si>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</si>
  <si>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</si>
  <si>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</si>
  <si>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</si>
  <si>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</si>
  <si>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</si>
  <si>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</si>
  <si>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</si>
  <si>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</si>
  <si>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</si>
  <si>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</si>
  <si>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</si>
  <si>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</si>
  <si>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</si>
  <si>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</si>
  <si>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</si>
  <si>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</si>
  <si>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</si>
  <si>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</si>
  <si>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</si>
  <si>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</si>
  <si>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</si>
  <si>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</si>
  <si>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</si>
  <si>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</si>
  <si>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</si>
  <si>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</si>
  <si>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</si>
  <si>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</si>
  <si>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</si>
  <si>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</si>
  <si>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</si>
  <si>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</si>
  <si>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</si>
  <si>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</si>
  <si>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</si>
  <si>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</si>
  <si>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</si>
  <si>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</si>
  <si>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</si>
  <si>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</si>
  <si>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</si>
  <si>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</si>
  <si>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</si>
  <si>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</si>
  <si>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</si>
  <si>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</si>
  <si>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</si>
  <si>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</si>
  <si>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</si>
  <si>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</si>
  <si>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</si>
  <si>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</si>
  <si>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</si>
  <si>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</si>
  <si>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</si>
  <si>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</si>
  <si>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</si>
  <si>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</si>
  <si>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</si>
  <si>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</si>
  <si>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</si>
  <si>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</si>
  <si>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</si>
  <si>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</si>
  <si>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</si>
  <si>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</si>
  <si>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</si>
  <si>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</si>
  <si>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</si>
  <si>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</si>
  <si>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</si>
  <si>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</si>
  <si>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</si>
  <si>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</si>
  <si>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</si>
  <si>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</si>
  <si>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</si>
  <si>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</si>
  <si>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</si>
  <si>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</si>
  <si>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</si>
  <si>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</si>
  <si>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</si>
  <si>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</si>
  <si>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</si>
  <si>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</si>
  <si>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</si>
  <si>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</si>
  <si>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</si>
  <si>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</si>
  <si>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</si>
  <si>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</si>
  <si>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</si>
  <si>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</si>
  <si>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</si>
  <si>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</si>
  <si>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</si>
  <si>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</si>
  <si>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</si>
  <si>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</si>
  <si>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</si>
  <si>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</si>
  <si>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</si>
  <si>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</si>
  <si>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</si>
  <si>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</si>
  <si>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</si>
  <si>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</si>
  <si>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</si>
  <si>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</si>
  <si>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</si>
  <si>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</si>
  <si>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</si>
  <si>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</si>
  <si>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</si>
  <si>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</si>
  <si>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</si>
  <si>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</si>
  <si>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</si>
  <si>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</si>
  <si>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</si>
  <si>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</si>
  <si>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</si>
  <si>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</si>
  <si>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</si>
  <si>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</si>
  <si>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</si>
  <si>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</si>
  <si>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</si>
  <si>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</si>
  <si>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</si>
  <si>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</si>
  <si>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</si>
  <si>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</si>
  <si>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</si>
  <si>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</si>
  <si>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</si>
  <si>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</si>
  <si>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</si>
  <si>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</si>
  <si>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</si>
  <si>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</si>
  <si>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</si>
  <si>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</si>
  <si>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</si>
  <si>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</si>
  <si>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</si>
  <si>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</si>
  <si>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</si>
  <si>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</si>
  <si>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</si>
  <si>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</si>
  <si>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</si>
  <si>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</si>
  <si>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</si>
  <si>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</si>
  <si>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</si>
  <si>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</si>
  <si>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</si>
  <si>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</si>
  <si>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</si>
  <si>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</si>
  <si>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</si>
  <si>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</si>
  <si>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</si>
  <si>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</si>
  <si>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</si>
  <si>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</si>
  <si>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</si>
  <si>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</si>
  <si>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</si>
  <si>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</si>
  <si>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</si>
  <si>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</si>
  <si>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</si>
  <si>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</si>
  <si>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</si>
  <si>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</si>
  <si>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</si>
  <si>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</si>
  <si>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</si>
  <si>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</si>
  <si>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</si>
  <si>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</si>
  <si>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</si>
  <si>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</si>
  <si>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</si>
  <si>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</si>
  <si>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</si>
  <si>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</si>
  <si>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</si>
  <si>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</si>
  <si>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</si>
  <si>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</si>
  <si>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</si>
  <si>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</si>
  <si>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</si>
  <si>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</si>
  <si>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</si>
  <si>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</si>
  <si>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</si>
  <si>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</si>
  <si>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</si>
  <si>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</si>
  <si>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</si>
  <si>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</si>
  <si>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</si>
  <si>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</si>
  <si>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</si>
  <si>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</si>
  <si>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</si>
  <si>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</si>
  <si>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</si>
  <si>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</si>
  <si>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</si>
  <si>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</si>
  <si>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</si>
  <si>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</si>
  <si>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</si>
  <si>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</si>
  <si>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</si>
  <si>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</si>
  <si>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</si>
  <si>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</si>
  <si>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</si>
  <si>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</si>
  <si>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</si>
  <si>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</si>
  <si>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</si>
  <si>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</si>
  <si>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</si>
  <si>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</si>
  <si>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</si>
  <si>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</si>
  <si>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</si>
  <si>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</si>
  <si>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</si>
  <si>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</si>
  <si>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</si>
  <si>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</si>
  <si>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</si>
  <si>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</si>
  <si>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</si>
  <si>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</si>
  <si>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</si>
  <si>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</si>
  <si>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</si>
  <si>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</si>
  <si>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</si>
  <si>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</si>
  <si>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</si>
  <si>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</si>
  <si>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</si>
  <si>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</si>
  <si>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</si>
  <si>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</si>
  <si>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</si>
  <si>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</si>
  <si>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</si>
  <si>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</si>
  <si>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</si>
  <si>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</si>
  <si>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</si>
  <si>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</si>
  <si>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</si>
  <si>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</si>
  <si>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</si>
  <si>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</si>
  <si>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</si>
  <si>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</si>
  <si>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</si>
  <si>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</si>
  <si>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</si>
  <si>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</si>
  <si>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</si>
  <si>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</si>
  <si>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</si>
  <si>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</si>
  <si>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</si>
  <si>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</si>
  <si>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</si>
  <si>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</si>
  <si>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</si>
  <si>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</si>
  <si>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</si>
  <si>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</si>
  <si>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</si>
  <si>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</si>
  <si>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</si>
  <si>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</si>
  <si>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</si>
  <si>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</si>
  <si>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</si>
  <si>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</si>
  <si>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</si>
  <si>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</si>
  <si>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</si>
  <si>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</si>
  <si>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</si>
  <si>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</si>
  <si>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</si>
  <si>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</si>
  <si>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</si>
  <si>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</si>
  <si>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</si>
  <si>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</si>
  <si>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</si>
  <si>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</si>
  <si>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</si>
  <si>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</si>
  <si>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</si>
  <si>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</si>
  <si>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</si>
  <si>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</si>
  <si>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</si>
  <si>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</si>
  <si>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</si>
  <si>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</si>
  <si>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</si>
  <si>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</si>
  <si>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</si>
  <si>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</si>
  <si>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</si>
  <si>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</si>
  <si>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</si>
  <si>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</si>
  <si>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</si>
  <si>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</si>
  <si>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</si>
  <si>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</si>
  <si>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</si>
  <si>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</si>
  <si>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</si>
  <si>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</si>
  <si>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</si>
  <si>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</si>
  <si>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</si>
  <si>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</si>
  <si>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</si>
  <si>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</si>
  <si>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</si>
  <si>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</si>
  <si>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</si>
  <si>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</si>
  <si>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</si>
  <si>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</si>
  <si>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</si>
  <si>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</si>
  <si>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</si>
  <si>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</si>
  <si>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</si>
  <si>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</si>
  <si>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</si>
  <si>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</si>
  <si>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</si>
  <si>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</si>
  <si>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</si>
  <si>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</si>
  <si>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</si>
  <si>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</si>
  <si>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</si>
  <si>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</si>
  <si>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</si>
  <si>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</si>
  <si>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</si>
  <si>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</si>
  <si>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</si>
  <si>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</si>
  <si>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</si>
  <si>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</si>
  <si>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</si>
  <si>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</si>
  <si>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</si>
  <si>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</si>
  <si>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</si>
  <si>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</si>
  <si>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</si>
  <si>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</si>
  <si>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</si>
  <si>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</si>
  <si>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</si>
  <si>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</si>
  <si>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</si>
  <si>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</si>
  <si>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</si>
  <si>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</si>
  <si>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</si>
  <si>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</si>
  <si>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</si>
  <si>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</si>
  <si>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</si>
  <si>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</si>
  <si>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</si>
  <si>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</si>
  <si>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</si>
  <si>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</si>
  <si>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</si>
  <si>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</si>
  <si>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</si>
  <si>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</si>
  <si>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</si>
  <si>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</si>
  <si>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</si>
  <si>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</si>
  <si>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</si>
  <si>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</si>
  <si>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</si>
  <si>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</si>
  <si>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</si>
  <si>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</si>
  <si>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</si>
  <si>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</si>
  <si>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</si>
  <si>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</si>
  <si>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</si>
  <si>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</si>
  <si>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</si>
  <si>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</si>
  <si>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</si>
  <si>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</si>
  <si>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</si>
  <si>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</si>
  <si>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</si>
  <si>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</si>
  <si>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</si>
  <si>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</si>
  <si>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</si>
  <si>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</si>
  <si>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</si>
  <si>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</si>
  <si>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</si>
  <si>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</si>
  <si>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</si>
  <si>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</si>
  <si>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</si>
  <si>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</si>
  <si>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</si>
  <si>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</si>
  <si>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</si>
  <si>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</si>
  <si>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</si>
  <si>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</si>
  <si>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</si>
  <si>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</si>
  <si>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</si>
  <si>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</si>
  <si>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</si>
  <si>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</si>
  <si>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</si>
  <si>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</si>
  <si>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</si>
  <si>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</si>
  <si>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</si>
  <si>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</si>
  <si>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</si>
  <si>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</si>
  <si>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</si>
  <si>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</si>
  <si>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</si>
  <si>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</si>
  <si>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</si>
  <si>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</si>
  <si>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</si>
  <si>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</si>
  <si>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</si>
  <si>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</si>
  <si>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</si>
  <si>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</si>
  <si>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</si>
  <si>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</si>
  <si>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</si>
  <si>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</si>
  <si>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</si>
  <si>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</si>
  <si>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</si>
  <si>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</si>
  <si>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</si>
  <si>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</si>
  <si>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</si>
  <si>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</si>
  <si>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</si>
  <si>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</si>
  <si>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</si>
  <si>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</si>
  <si>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</si>
  <si>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</si>
  <si>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</si>
  <si>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</si>
  <si>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</si>
  <si>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</si>
  <si>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</si>
  <si>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</si>
  <si>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</si>
  <si>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</si>
  <si>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</si>
  <si>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</si>
  <si>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</si>
  <si>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</si>
  <si>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</si>
  <si>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</si>
  <si>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</si>
  <si>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</si>
  <si>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</si>
  <si>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</si>
  <si>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</si>
  <si>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</si>
  <si>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</si>
  <si>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</si>
  <si>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</si>
  <si>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</si>
  <si>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</si>
  <si>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</si>
  <si>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</si>
  <si>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</si>
  <si>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</si>
  <si>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</si>
  <si>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</si>
  <si>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</si>
  <si>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</si>
  <si>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</si>
  <si>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</si>
  <si>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</si>
  <si>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</si>
  <si>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</si>
  <si>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</si>
  <si>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</si>
  <si>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</si>
  <si>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</si>
  <si>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</si>
  <si>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</si>
  <si>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</si>
  <si>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</si>
  <si>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</si>
  <si>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</si>
  <si>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</si>
  <si>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</si>
  <si>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</si>
  <si>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</si>
  <si>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</si>
  <si>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</si>
  <si>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</si>
  <si>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</si>
  <si>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</si>
  <si>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</si>
  <si>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</si>
  <si>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</si>
  <si>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</si>
  <si>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</si>
  <si>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</si>
  <si>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</si>
  <si>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</si>
  <si>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</si>
  <si>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</si>
  <si>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</si>
  <si>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</si>
  <si>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</si>
  <si>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</si>
  <si>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</si>
  <si>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</si>
  <si>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</si>
  <si>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</si>
  <si>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</si>
  <si>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</si>
  <si>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</si>
  <si>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</si>
  <si>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</si>
  <si>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</si>
  <si>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</si>
  <si>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</si>
  <si>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</si>
  <si>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</si>
  <si>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</si>
  <si>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</si>
  <si>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</si>
  <si>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</si>
  <si>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</si>
  <si>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</si>
  <si>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</si>
  <si>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</si>
  <si>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</si>
  <si>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</si>
  <si>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</si>
  <si>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</si>
  <si>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</si>
  <si>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</si>
  <si>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</si>
  <si>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</si>
  <si>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</si>
  <si>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</si>
  <si>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</si>
  <si>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</si>
  <si>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</si>
  <si>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</si>
  <si>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</si>
  <si>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</si>
  <si>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</si>
  <si>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</si>
  <si>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</si>
  <si>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</si>
  <si>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</si>
  <si>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</si>
  <si>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</si>
  <si>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</si>
  <si>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</si>
  <si>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</si>
  <si>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</si>
  <si>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</si>
  <si>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</si>
  <si>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</si>
  <si>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</si>
  <si>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</si>
  <si>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</si>
  <si>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</si>
  <si>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</si>
  <si>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</si>
  <si>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</si>
  <si>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</si>
  <si>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</si>
  <si>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</si>
  <si>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</si>
  <si>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</si>
  <si>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</si>
  <si>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</si>
  <si>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</si>
  <si>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</si>
  <si>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</si>
  <si>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</si>
  <si>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</si>
  <si>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</si>
  <si>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</si>
  <si>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</si>
  <si>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</si>
  <si>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</si>
  <si>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</si>
  <si>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</si>
  <si>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</si>
  <si>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</si>
  <si>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</si>
  <si>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</si>
  <si>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</si>
  <si>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</si>
  <si>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</si>
  <si>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</si>
  <si>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</si>
  <si>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</si>
  <si>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</si>
  <si>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</si>
  <si>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</si>
  <si>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</si>
  <si>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</si>
  <si>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</si>
  <si>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</si>
  <si>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</si>
  <si>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</si>
  <si>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</si>
  <si>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</si>
  <si>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</si>
  <si>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</si>
  <si>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</si>
  <si>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</si>
  <si>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</si>
  <si>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</si>
  <si>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</si>
  <si>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</si>
  <si>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</si>
  <si>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</si>
  <si>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</si>
  <si>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</si>
  <si>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</si>
  <si>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</si>
  <si>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</si>
  <si>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</si>
  <si>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</si>
  <si>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</si>
  <si>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</si>
  <si>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</si>
  <si>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</si>
  <si>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</si>
  <si>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</si>
  <si>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</si>
  <si>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</si>
  <si>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</si>
  <si>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</si>
  <si>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</si>
  <si>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</si>
  <si>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</si>
  <si>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</si>
  <si>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</si>
  <si>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</si>
  <si>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</si>
  <si>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</si>
  <si>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</si>
  <si>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</si>
  <si>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</si>
  <si>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</si>
  <si>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</si>
  <si>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</si>
  <si>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</si>
  <si>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</si>
  <si>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</si>
  <si>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</si>
  <si>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</si>
  <si>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</si>
  <si>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</si>
  <si>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</si>
  <si>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</si>
  <si>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</si>
  <si>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</si>
  <si>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</si>
  <si>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</si>
  <si>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</si>
  <si>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</si>
  <si>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</si>
  <si>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</si>
  <si>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</si>
  <si>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</si>
  <si>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</si>
  <si>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</si>
  <si>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</si>
  <si>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</si>
  <si>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</si>
  <si>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</si>
  <si>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</si>
  <si>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</si>
  <si>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</si>
  <si>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</si>
  <si>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</si>
  <si>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</si>
  <si>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</si>
  <si>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</si>
  <si>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</si>
  <si>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</si>
  <si>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</si>
  <si>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</si>
  <si>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</si>
  <si>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</si>
  <si>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</si>
  <si>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</si>
  <si>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</si>
  <si>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</si>
  <si>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</si>
  <si>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</si>
  <si>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</si>
  <si>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</si>
  <si>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</si>
  <si>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</si>
  <si>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</si>
  <si>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</si>
  <si>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</si>
  <si>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</si>
  <si>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</si>
  <si>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</si>
  <si>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</si>
  <si>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</si>
  <si>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</si>
  <si>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</si>
  <si>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</si>
  <si>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</si>
  <si>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</si>
  <si>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</si>
  <si>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</si>
  <si>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</si>
  <si>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</si>
  <si>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</si>
  <si>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</si>
  <si>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</si>
  <si>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</si>
  <si>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</si>
  <si>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</si>
  <si>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</si>
  <si>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</si>
  <si>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</si>
  <si>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</si>
  <si>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</si>
  <si>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</si>
  <si>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</si>
  <si>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</si>
  <si>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</si>
  <si>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</si>
  <si>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</si>
  <si>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</si>
  <si>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</si>
  <si>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</si>
  <si>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</si>
  <si>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</si>
  <si>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</si>
  <si>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</si>
  <si>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</si>
  <si>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</si>
  <si>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</si>
  <si>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</si>
  <si>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</si>
  <si>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</si>
  <si>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</si>
  <si>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</si>
  <si>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</si>
  <si>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</si>
  <si>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</si>
  <si>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</si>
  <si>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</si>
  <si>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</si>
  <si>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</si>
  <si>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</si>
  <si>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</si>
  <si>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</si>
  <si>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</si>
  <si>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</si>
  <si>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</si>
  <si>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</si>
  <si>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</si>
  <si>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</si>
  <si>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</si>
  <si>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</si>
  <si>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</si>
  <si>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</si>
  <si>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</si>
  <si>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</si>
  <si>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</si>
  <si>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</si>
  <si>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</si>
  <si>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</si>
  <si>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</si>
  <si>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</si>
  <si>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</si>
  <si>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</si>
  <si>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</si>
  <si>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</si>
  <si>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</si>
  <si>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</si>
  <si>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</si>
  <si>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</si>
  <si>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</si>
  <si>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</si>
  <si>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</si>
  <si>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</si>
  <si>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</si>
  <si>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</si>
  <si>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</si>
  <si>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</si>
  <si>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</si>
  <si>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</si>
  <si>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</si>
  <si>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</si>
  <si>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</si>
  <si>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</si>
  <si>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</si>
  <si>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</si>
  <si>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</si>
  <si>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</si>
  <si>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</si>
  <si>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</si>
  <si>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</si>
  <si>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</si>
  <si>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</si>
  <si>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</si>
  <si>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</si>
  <si>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</si>
  <si>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</si>
  <si>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</si>
  <si>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</si>
  <si>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</si>
  <si>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</si>
  <si>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</si>
  <si>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</si>
  <si>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</si>
  <si>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</si>
  <si>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</si>
  <si>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</si>
  <si>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</si>
  <si>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</si>
  <si>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</si>
  <si>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</si>
  <si>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</si>
  <si>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</si>
  <si>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</si>
  <si>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</si>
  <si>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</si>
  <si>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</si>
  <si>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</si>
  <si>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</si>
  <si>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</si>
  <si>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</si>
  <si>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</si>
  <si>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</si>
  <si>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</si>
  <si>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</si>
  <si>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</si>
  <si>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</si>
  <si>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</si>
  <si>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</si>
  <si>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</si>
  <si>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</si>
  <si>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</si>
  <si>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</si>
  <si>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</si>
  <si>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</si>
  <si>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</si>
  <si>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</si>
  <si>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</si>
  <si>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</si>
  <si>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</si>
  <si>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</si>
  <si>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</si>
  <si>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</si>
  <si>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</si>
  <si>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</si>
  <si>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</si>
  <si>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</si>
  <si>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</si>
  <si>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</si>
  <si>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</si>
  <si>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</si>
  <si>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</si>
  <si>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</si>
  <si>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</si>
  <si>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</si>
  <si>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</si>
  <si>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</si>
  <si>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</si>
  <si>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</si>
  <si>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</si>
  <si>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</si>
  <si>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</si>
  <si>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</si>
  <si>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</si>
  <si>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</si>
  <si>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</si>
  <si>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</si>
  <si>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</si>
  <si>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</si>
  <si>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</si>
  <si>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</si>
  <si>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</si>
  <si>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</si>
  <si>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</si>
  <si>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</si>
  <si>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</si>
  <si>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</si>
  <si>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</si>
  <si>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</si>
  <si>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</si>
  <si>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</si>
  <si>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</si>
  <si>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</si>
  <si>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</si>
  <si>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</si>
  <si>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</si>
  <si>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</si>
  <si>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</si>
  <si>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</si>
  <si>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</si>
  <si>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</si>
  <si>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</si>
  <si>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</si>
  <si>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</si>
  <si>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</si>
  <si>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</si>
  <si>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</si>
  <si>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</si>
  <si>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</si>
  <si>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</si>
  <si>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</si>
  <si>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</si>
  <si>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</si>
  <si>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</si>
  <si>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</si>
  <si>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</si>
  <si>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</si>
  <si>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</si>
  <si>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</si>
  <si>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</si>
  <si>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</si>
  <si>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</si>
  <si>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</si>
  <si>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</si>
  <si>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</si>
  <si>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</si>
  <si>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</si>
  <si>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</si>
  <si>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</si>
  <si>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</si>
  <si>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</si>
  <si>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</si>
  <si>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</si>
  <si>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</si>
  <si>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</si>
  <si>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</si>
  <si>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</si>
  <si>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</si>
  <si>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</si>
  <si>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</si>
  <si>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</si>
  <si>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</si>
  <si>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</si>
  <si>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</si>
  <si>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</si>
  <si>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</si>
  <si>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</si>
  <si>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</si>
  <si>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</si>
  <si>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</si>
  <si>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</si>
  <si>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</si>
  <si>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</si>
  <si>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</si>
  <si>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</si>
  <si>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</si>
  <si>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</si>
  <si>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</si>
  <si>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</si>
  <si>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</si>
  <si>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</si>
  <si>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</si>
  <si>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</si>
  <si>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</si>
  <si>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</si>
  <si>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</si>
  <si>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</si>
  <si>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</si>
  <si>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</si>
  <si>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</si>
  <si>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</si>
  <si>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</si>
  <si>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</si>
  <si>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</si>
  <si>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</si>
  <si>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</si>
  <si>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</si>
  <si>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</si>
  <si>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</si>
  <si>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</si>
  <si>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</si>
  <si>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</si>
  <si>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</si>
  <si>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</si>
  <si>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</si>
  <si>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</si>
  <si>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</si>
  <si>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</si>
  <si>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</si>
  <si>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</si>
  <si>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</si>
  <si>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</si>
  <si>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</si>
  <si>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</si>
  <si>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</si>
  <si>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</si>
  <si>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</si>
  <si>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</si>
  <si>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</si>
  <si>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</si>
  <si>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</si>
  <si>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</si>
  <si>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</si>
  <si>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</si>
  <si>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</si>
  <si>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</si>
  <si>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</si>
  <si>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</si>
  <si>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</si>
  <si>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</si>
  <si>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</si>
  <si>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</si>
  <si>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</si>
  <si>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</si>
  <si>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</si>
  <si>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</si>
  <si>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</si>
  <si>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</si>
  <si>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</si>
  <si>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</si>
  <si>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</si>
  <si>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</si>
  <si>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</si>
  <si>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</si>
  <si>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</si>
  <si>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</si>
  <si>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</si>
  <si>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</si>
  <si>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</si>
  <si>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</si>
  <si>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</si>
  <si>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</si>
  <si>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</si>
  <si>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</si>
  <si>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</si>
  <si>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</si>
  <si>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</si>
  <si>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</si>
  <si>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</si>
  <si>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</si>
  <si>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</si>
  <si>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</si>
  <si>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</si>
  <si>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</si>
  <si>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</si>
  <si>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</si>
  <si>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</si>
  <si>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</si>
  <si>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</si>
  <si>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</si>
  <si>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</si>
  <si>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</si>
  <si>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</si>
  <si>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</si>
  <si>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</si>
  <si>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</si>
  <si>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</si>
  <si>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</si>
  <si>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</si>
  <si>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</si>
  <si>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</si>
  <si>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</si>
  <si>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</si>
  <si>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</si>
  <si>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</si>
  <si>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</si>
  <si>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</si>
  <si>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</si>
  <si>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</si>
  <si>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</si>
  <si>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</si>
  <si>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</si>
  <si>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</si>
  <si>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</si>
  <si>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</si>
  <si>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</si>
  <si>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</si>
  <si>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</si>
  <si>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</si>
  <si>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</si>
  <si>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</si>
  <si>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</si>
  <si>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</si>
  <si>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</si>
  <si>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</si>
  <si>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</si>
  <si>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</si>
  <si>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</si>
  <si>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</si>
  <si>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</si>
  <si>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</si>
  <si>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</si>
  <si>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</si>
  <si>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</si>
  <si>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</si>
  <si>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</si>
  <si>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</si>
  <si>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</si>
  <si>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</si>
  <si>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</si>
  <si>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</si>
  <si>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</si>
  <si>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</si>
  <si>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</si>
  <si>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</si>
  <si>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</si>
  <si>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</si>
  <si>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</si>
  <si>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</si>
  <si>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</si>
  <si>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</si>
  <si>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</si>
  <si>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</si>
  <si>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</si>
  <si>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</si>
  <si>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</si>
  <si>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</si>
  <si>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</si>
  <si>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</si>
  <si>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</si>
  <si>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</si>
  <si>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</si>
  <si>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</si>
  <si>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</si>
  <si>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</si>
  <si>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</si>
  <si>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</si>
  <si>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</si>
  <si>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</si>
  <si>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</si>
  <si>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</si>
  <si>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</si>
  <si>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</si>
  <si>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</si>
  <si>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</si>
  <si>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</si>
  <si>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</si>
  <si>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</si>
  <si>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</si>
  <si>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</si>
  <si>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</si>
  <si>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</si>
  <si>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</si>
  <si>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</si>
  <si>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</si>
  <si>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</si>
  <si>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</si>
  <si>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</si>
  <si>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</si>
  <si>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</si>
  <si>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</si>
  <si>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</si>
  <si>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</si>
  <si>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</si>
  <si>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</si>
  <si>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</si>
  <si>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</si>
  <si>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</si>
  <si>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</si>
  <si>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</si>
  <si>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</si>
  <si>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</si>
  <si>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</si>
  <si>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</si>
  <si>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</si>
  <si>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</si>
  <si>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</si>
  <si>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</si>
  <si>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</si>
  <si>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</si>
  <si>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</si>
  <si>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</si>
  <si>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</si>
  <si>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</si>
  <si>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</si>
  <si>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</si>
  <si>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</si>
  <si>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</si>
  <si>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</si>
  <si>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</si>
  <si>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</si>
  <si>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</si>
  <si>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</si>
  <si>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</si>
  <si>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</si>
  <si>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</si>
  <si>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</si>
  <si>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</si>
  <si>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</si>
  <si>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</si>
  <si>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</si>
  <si>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</si>
  <si>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</si>
  <si>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</si>
  <si>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</si>
  <si>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</si>
  <si>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</si>
  <si>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</si>
  <si>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</si>
  <si>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</si>
  <si>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</si>
  <si>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</si>
  <si>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</si>
  <si>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</si>
  <si>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</si>
  <si>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</si>
  <si>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</si>
  <si>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</si>
  <si>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</si>
  <si>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</si>
  <si>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</si>
  <si>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</si>
  <si>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</si>
  <si>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</si>
  <si>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</si>
  <si>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</si>
  <si>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</si>
  <si>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</si>
  <si>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</si>
  <si>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</si>
  <si>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</si>
  <si>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</si>
  <si>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</si>
  <si>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</si>
  <si>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</si>
  <si>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</si>
  <si>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</si>
  <si>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</si>
  <si>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</si>
  <si>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</si>
  <si>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</si>
  <si>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</si>
  <si>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</si>
  <si>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</si>
  <si>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</si>
  <si>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</si>
  <si>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</si>
  <si>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</si>
  <si>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</si>
  <si>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</si>
  <si>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</si>
  <si>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</si>
  <si>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</si>
  <si>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</si>
  <si>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</si>
  <si>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</si>
  <si>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</si>
  <si>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</si>
  <si>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</si>
  <si>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</si>
  <si>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</si>
  <si>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</si>
  <si>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</si>
  <si>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</si>
  <si>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</si>
  <si>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</si>
  <si>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</si>
  <si>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</si>
  <si>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</si>
  <si>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</si>
  <si>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</si>
  <si>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</si>
  <si>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</si>
  <si>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</si>
  <si>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</si>
  <si>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</si>
  <si>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</si>
  <si>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</si>
  <si>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</si>
  <si>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</si>
  <si>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</si>
  <si>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</si>
  <si>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</si>
  <si>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</si>
  <si>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</si>
  <si>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</si>
  <si>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</si>
  <si>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</si>
  <si>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</si>
  <si>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</si>
  <si>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</si>
  <si>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</si>
  <si>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</si>
  <si>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</si>
  <si>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</si>
  <si>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</si>
  <si>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</si>
  <si>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</si>
  <si>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</si>
  <si>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</si>
  <si>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</si>
  <si>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</si>
  <si>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</si>
  <si>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</si>
  <si>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</si>
  <si>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</si>
  <si>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</si>
  <si>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</si>
  <si>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</si>
  <si>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</si>
  <si>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</si>
  <si>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</si>
  <si>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</si>
  <si>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</si>
  <si>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</si>
  <si>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</si>
  <si>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</si>
  <si>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</si>
  <si>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</si>
  <si>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</si>
  <si>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</si>
  <si>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</si>
  <si>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</si>
  <si>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</si>
  <si>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</si>
  <si>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</si>
  <si>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</si>
  <si>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</si>
  <si>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</si>
  <si>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</si>
  <si>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</si>
  <si>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</si>
  <si>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</si>
  <si>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</si>
  <si>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</si>
  <si>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</si>
  <si>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</si>
  <si>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</si>
  <si>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</si>
  <si>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</si>
  <si>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</si>
  <si>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</si>
  <si>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</si>
  <si>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</si>
  <si>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</si>
  <si>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</si>
  <si>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</si>
  <si>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</si>
  <si>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</si>
  <si>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</si>
  <si>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</si>
  <si>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</si>
  <si>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</si>
  <si>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</si>
  <si>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</si>
  <si>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</si>
  <si>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</si>
  <si>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</si>
  <si>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</si>
  <si>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</si>
  <si>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</si>
  <si>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</si>
  <si>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</si>
  <si>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</si>
  <si>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</si>
  <si>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</si>
  <si>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</si>
  <si>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</si>
  <si>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</si>
  <si>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</si>
  <si>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</si>
  <si>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</si>
  <si>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</si>
  <si>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</si>
  <si>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</si>
  <si>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</si>
  <si>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</si>
  <si>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</si>
  <si>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</si>
  <si>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</si>
  <si>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</si>
  <si>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</si>
  <si>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</si>
  <si>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</si>
  <si>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</si>
  <si>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</si>
  <si>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</si>
  <si>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</si>
  <si>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</si>
  <si>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</si>
  <si>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</si>
  <si>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</si>
  <si>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</si>
  <si>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</si>
  <si>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</si>
  <si>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</si>
  <si>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</si>
  <si>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</si>
  <si>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</si>
  <si>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</si>
  <si>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</si>
  <si>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</si>
  <si>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</si>
  <si>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</si>
  <si>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</si>
  <si>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</si>
  <si>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</si>
  <si>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</si>
  <si>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</si>
  <si>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</si>
  <si>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</si>
  <si>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</si>
  <si>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</si>
  <si>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</si>
  <si>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</si>
  <si>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</si>
  <si>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</si>
  <si>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</si>
  <si>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</si>
  <si>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</si>
  <si>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</si>
  <si>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</si>
  <si>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</si>
  <si>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</si>
  <si>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</si>
  <si>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</si>
  <si>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</si>
  <si>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</si>
  <si>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</si>
  <si>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</si>
  <si>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</si>
  <si>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</si>
  <si>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</si>
  <si>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</si>
  <si>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</si>
  <si>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</si>
  <si>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</si>
  <si>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</si>
  <si>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</si>
  <si>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</si>
  <si>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</si>
  <si>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</si>
  <si>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</si>
  <si>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</si>
  <si>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</si>
  <si>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</si>
  <si>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</si>
  <si>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</si>
  <si>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</si>
  <si>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</si>
  <si>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</si>
  <si>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</si>
  <si>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</si>
  <si>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</si>
  <si>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</si>
  <si>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</si>
  <si>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</si>
  <si>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</si>
  <si>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</si>
  <si>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</si>
  <si>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</si>
  <si>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</si>
  <si>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</si>
  <si>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</si>
  <si>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</si>
  <si>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</si>
  <si>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</si>
  <si>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</si>
  <si>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</si>
  <si>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</si>
  <si>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</si>
  <si>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</si>
  <si>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</si>
  <si>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</si>
  <si>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</si>
  <si>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</si>
  <si>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</si>
  <si>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</si>
  <si>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</si>
  <si>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</si>
  <si>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</si>
  <si>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</si>
  <si>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</si>
  <si>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</si>
  <si>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</si>
  <si>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</si>
  <si>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</si>
  <si>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</si>
  <si>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</si>
  <si>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</si>
  <si>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</si>
  <si>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</si>
  <si>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</si>
  <si>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</si>
  <si>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</si>
  <si>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</si>
  <si>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</si>
  <si>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</si>
  <si>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</si>
  <si>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</si>
  <si>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</si>
  <si>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</si>
  <si>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</si>
  <si>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</si>
  <si>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</si>
  <si>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</si>
  <si>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</si>
  <si>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</si>
  <si>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</si>
  <si>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</si>
  <si>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</si>
  <si>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</si>
  <si>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</si>
  <si>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</si>
  <si>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</si>
  <si>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</si>
  <si>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</si>
  <si>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</si>
  <si>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</si>
  <si>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</si>
  <si>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</si>
  <si>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</si>
  <si>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</si>
  <si>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</si>
  <si>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</si>
  <si>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</si>
  <si>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</si>
  <si>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</si>
  <si>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</si>
  <si>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</si>
  <si>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</si>
  <si>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</si>
  <si>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</si>
  <si>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</si>
  <si>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</si>
  <si>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</si>
  <si>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</si>
  <si>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</si>
  <si>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</si>
  <si>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</si>
  <si>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</si>
  <si>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</si>
  <si>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</si>
  <si>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</si>
  <si>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</si>
  <si>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</si>
  <si>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</si>
  <si>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</si>
  <si>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</si>
  <si>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</si>
  <si>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</si>
  <si>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</si>
  <si>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</si>
  <si>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</si>
  <si>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</si>
  <si>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</si>
  <si>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</si>
  <si>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</si>
  <si>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</si>
  <si>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</si>
  <si>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</si>
  <si>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</si>
  <si>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</si>
  <si>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</si>
  <si>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</si>
  <si>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</si>
  <si>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</si>
  <si>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</si>
  <si>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</si>
  <si>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</si>
  <si>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</si>
  <si>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</si>
  <si>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</si>
  <si>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</si>
  <si>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</si>
  <si>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</si>
  <si>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</si>
  <si>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</si>
  <si>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</si>
  <si>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</si>
  <si>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</si>
  <si>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</si>
  <si>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</si>
  <si>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</si>
  <si>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</si>
  <si>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</si>
  <si>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</si>
  <si>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</si>
  <si>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</si>
  <si>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</si>
  <si>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</si>
  <si>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</si>
  <si>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</si>
  <si>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</si>
  <si>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</si>
  <si>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</si>
  <si>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</si>
  <si>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</si>
  <si>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</si>
  <si>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</si>
  <si>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</si>
  <si>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</si>
  <si>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</si>
  <si>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</si>
  <si>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</si>
  <si>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</si>
  <si>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</si>
  <si>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</si>
  <si>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</si>
  <si>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</si>
  <si>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</si>
  <si>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</si>
  <si>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</si>
  <si>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</si>
  <si>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</si>
  <si>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</si>
  <si>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</si>
  <si>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</si>
  <si>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</si>
  <si>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</si>
  <si>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</si>
  <si>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</si>
  <si>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</si>
  <si>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</si>
  <si>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</si>
  <si>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</si>
  <si>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</si>
  <si>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</si>
  <si>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</si>
  <si>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</si>
  <si>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</si>
  <si>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</si>
  <si>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</si>
  <si>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</si>
  <si>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</si>
  <si>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</si>
  <si>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</si>
  <si>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</si>
  <si>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</si>
  <si>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</si>
  <si>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</si>
  <si>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</si>
  <si>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</si>
  <si>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</si>
  <si>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</si>
  <si>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</si>
  <si>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</si>
  <si>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</si>
  <si>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</si>
  <si>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</si>
  <si>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</si>
  <si>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</si>
  <si>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</si>
  <si>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</si>
  <si>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</si>
  <si>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</si>
  <si>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</si>
  <si>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</si>
  <si>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</si>
  <si>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</si>
  <si>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</si>
  <si>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</si>
  <si>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</si>
  <si>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</si>
  <si>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</si>
  <si>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</si>
  <si>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</si>
  <si>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</si>
  <si>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</si>
  <si>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</si>
  <si>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</si>
  <si>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</si>
  <si>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</si>
  <si>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</si>
  <si>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</si>
  <si>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</si>
  <si>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</si>
  <si>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</si>
  <si>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</si>
  <si>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</si>
  <si>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</si>
  <si>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</si>
  <si>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</si>
  <si>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</si>
  <si>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</si>
  <si>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</si>
  <si>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</si>
  <si>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</si>
  <si>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</si>
  <si>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</si>
  <si>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</si>
  <si>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</si>
  <si>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</si>
  <si>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</si>
  <si>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</si>
  <si>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</si>
  <si>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</si>
  <si>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</si>
  <si>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</si>
  <si>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</si>
  <si>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</si>
  <si>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</si>
  <si>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</si>
  <si>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</si>
  <si>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</si>
  <si>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</si>
  <si>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</si>
  <si>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</si>
  <si>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</si>
  <si>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</si>
  <si>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</si>
  <si>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</si>
  <si>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</si>
  <si>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</si>
  <si>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</si>
  <si>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</si>
  <si>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</si>
  <si>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</si>
  <si>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</si>
  <si>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</si>
  <si>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</si>
  <si>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</si>
  <si>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</si>
  <si>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</si>
  <si>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</si>
  <si>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</si>
  <si>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</si>
  <si>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</si>
  <si>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</si>
  <si>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</si>
  <si>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</si>
  <si>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</si>
  <si>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</si>
  <si>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</si>
  <si>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</si>
  <si>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</si>
  <si>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</si>
  <si>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</si>
  <si>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</si>
  <si>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</si>
  <si>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</si>
  <si>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</si>
  <si>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</si>
  <si>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</si>
  <si>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</si>
  <si>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</si>
  <si>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</si>
  <si>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</si>
  <si>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</si>
  <si>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</si>
  <si>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</si>
  <si>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</si>
  <si>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</si>
  <si>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</si>
  <si>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</si>
  <si>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</si>
  <si>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</si>
  <si>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</si>
  <si>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</si>
  <si>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</si>
  <si>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</si>
  <si>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</si>
  <si>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</si>
  <si>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</si>
  <si>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</si>
  <si>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</si>
  <si>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</si>
  <si>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</si>
  <si>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</si>
  <si>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</si>
  <si>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</si>
  <si>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</si>
  <si>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</si>
  <si>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</si>
  <si>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</si>
  <si>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</si>
  <si>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</si>
  <si>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</si>
  <si>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</si>
  <si>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</si>
  <si>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</si>
  <si>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</si>
  <si>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</si>
  <si>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</si>
  <si>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</si>
  <si>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</si>
  <si>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</si>
  <si>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</si>
  <si>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</si>
  <si>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</si>
  <si>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</si>
  <si>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</si>
  <si>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</si>
  <si>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</si>
  <si>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</si>
  <si>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</si>
  <si>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</si>
  <si>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</si>
  <si>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</si>
  <si>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</si>
  <si>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</si>
  <si>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</si>
  <si>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</si>
  <si>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</si>
  <si>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</si>
  <si>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</si>
  <si>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</si>
  <si>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</si>
  <si>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</si>
  <si>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</si>
  <si>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</si>
  <si>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</si>
  <si>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</si>
  <si>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</si>
  <si>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</si>
  <si>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</si>
  <si>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</si>
  <si>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</si>
  <si>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</si>
  <si>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</si>
  <si>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</si>
  <si>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</si>
  <si>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</si>
  <si>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</si>
  <si>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</si>
  <si>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</si>
  <si>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</si>
  <si>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</si>
  <si>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</si>
  <si>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</si>
  <si>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</si>
  <si>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</si>
  <si>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</si>
  <si>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</si>
  <si>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</si>
  <si>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</si>
  <si>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</si>
  <si>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</si>
  <si>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</si>
  <si>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</si>
  <si>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</si>
  <si>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</si>
  <si>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</si>
  <si>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</si>
  <si>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</si>
  <si>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</si>
  <si>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</si>
  <si>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</si>
  <si>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</si>
  <si>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</si>
  <si>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</si>
  <si>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</si>
  <si>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</si>
  <si>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</si>
  <si>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</si>
  <si>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</si>
  <si>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</si>
  <si>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</si>
  <si>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</si>
  <si>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</si>
  <si>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</si>
  <si>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</si>
  <si>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</si>
  <si>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</si>
  <si>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</si>
  <si>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</si>
  <si>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</si>
  <si>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</si>
  <si>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</si>
  <si>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</si>
  <si>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</si>
  <si>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</si>
  <si>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</si>
  <si>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</si>
  <si>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</si>
  <si>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</si>
  <si>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</si>
  <si>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</si>
  <si>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</si>
  <si>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</si>
  <si>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</si>
  <si>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</si>
  <si>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</si>
  <si>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</si>
  <si>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</si>
  <si>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</si>
  <si>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</si>
  <si>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</si>
  <si>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</si>
  <si>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</si>
  <si>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</si>
  <si>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</si>
  <si>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</si>
  <si>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</si>
  <si>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</si>
  <si>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</si>
  <si>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</si>
  <si>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</si>
  <si>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</si>
  <si>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</si>
  <si>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</si>
  <si>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</si>
  <si>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</si>
  <si>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</si>
  <si>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</si>
  <si>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</si>
  <si>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</si>
  <si>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</si>
  <si>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</si>
  <si>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</si>
  <si>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</si>
  <si>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</si>
  <si>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</si>
  <si>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</si>
  <si>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</si>
  <si>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</si>
  <si>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</si>
  <si>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</si>
  <si>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</si>
  <si>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</si>
  <si>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</si>
  <si>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</si>
  <si>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</si>
  <si>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</si>
  <si>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</si>
  <si>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</si>
  <si>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</si>
  <si>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</si>
  <si>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</si>
  <si>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</si>
  <si>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</si>
  <si>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</si>
  <si>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</si>
  <si>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</si>
  <si>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</si>
  <si>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</si>
  <si>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</si>
  <si>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</si>
  <si>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</si>
  <si>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</si>
  <si>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</si>
  <si>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</si>
  <si>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</si>
  <si>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</si>
  <si>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</si>
  <si>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</si>
  <si>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</si>
  <si>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</si>
  <si>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</si>
  <si>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</si>
  <si>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</si>
  <si>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</si>
  <si>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</si>
  <si>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</si>
  <si>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</si>
  <si>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</si>
  <si>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</si>
  <si>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</si>
  <si>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</si>
  <si>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</si>
  <si>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</si>
  <si>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</si>
  <si>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</si>
  <si>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</si>
  <si>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</si>
  <si>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</si>
  <si>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</si>
  <si>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</si>
  <si>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</si>
  <si>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</si>
  <si>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</si>
  <si>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</si>
  <si>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</si>
  <si>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</si>
  <si>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</si>
  <si>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</si>
  <si>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</si>
  <si>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</si>
  <si>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</si>
  <si>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</si>
  <si>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</si>
  <si>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</si>
  <si>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</si>
  <si>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</si>
  <si>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</si>
  <si>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</si>
  <si>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</si>
  <si>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</si>
  <si>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</si>
  <si>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</si>
  <si>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</si>
  <si>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</si>
  <si>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</si>
  <si>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</si>
  <si>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</si>
  <si>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</si>
  <si>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</si>
  <si>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</si>
  <si>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</si>
  <si>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</si>
  <si>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</si>
  <si>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</si>
  <si>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</si>
  <si>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</si>
  <si>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</si>
  <si>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</si>
  <si>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</si>
  <si>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</si>
  <si>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</si>
  <si>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</si>
  <si>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</si>
  <si>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</si>
  <si>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</si>
  <si>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</si>
  <si>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</si>
  <si>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</si>
  <si>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</si>
  <si>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</si>
  <si>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</si>
  <si>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</si>
  <si>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</si>
  <si>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</si>
  <si>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</si>
  <si>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</si>
  <si>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</si>
  <si>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</si>
  <si>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</si>
  <si>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</si>
  <si>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</si>
  <si>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</si>
  <si>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</si>
  <si>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</si>
  <si>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</si>
  <si>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</si>
  <si>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</si>
  <si>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</si>
  <si>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</si>
  <si>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</si>
  <si>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</si>
  <si>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</si>
  <si>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</si>
  <si>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</si>
  <si>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</si>
  <si>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</si>
  <si>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</si>
  <si>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</si>
  <si>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</si>
  <si>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</si>
  <si>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</si>
  <si>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</si>
  <si>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</si>
  <si>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</si>
  <si>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</si>
  <si>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</si>
  <si>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</si>
  <si>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</si>
  <si>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</si>
  <si>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</si>
  <si>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</si>
  <si>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</si>
  <si>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</si>
  <si>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</si>
  <si>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</si>
  <si>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</si>
  <si>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</si>
  <si>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</si>
  <si>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</si>
  <si>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</si>
  <si>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</si>
  <si>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</si>
  <si>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</si>
  <si>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</si>
  <si>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</si>
  <si>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</si>
  <si>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</si>
  <si>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</si>
  <si>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</si>
  <si>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</si>
  <si>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</si>
  <si>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</si>
  <si>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</si>
  <si>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</si>
  <si>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</si>
  <si>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</si>
  <si>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</si>
  <si>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</si>
  <si>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</si>
  <si>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</si>
  <si>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</si>
  <si>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</si>
  <si>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</si>
  <si>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</si>
  <si>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</si>
  <si>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</si>
  <si>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</si>
  <si>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</si>
  <si>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</si>
  <si>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</si>
  <si>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</si>
  <si>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</si>
  <si>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</si>
  <si>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</si>
  <si>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</si>
  <si>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</si>
  <si>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</si>
  <si>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</si>
  <si>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</si>
  <si>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</si>
  <si>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</si>
  <si>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</si>
  <si>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</si>
  <si>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</si>
  <si>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</si>
  <si>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</si>
  <si>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</si>
  <si>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</si>
  <si>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</si>
  <si>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</si>
  <si>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</si>
  <si>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</si>
  <si>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</si>
  <si>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</si>
  <si>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</si>
  <si>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</si>
  <si>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</si>
  <si>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</si>
  <si>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</si>
  <si>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</si>
  <si>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</si>
  <si>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</si>
  <si>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</si>
  <si>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</si>
  <si>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</si>
  <si>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</si>
  <si>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</si>
  <si>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</si>
  <si>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</si>
  <si>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</si>
  <si>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</si>
  <si>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</si>
  <si>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</si>
  <si>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</si>
  <si>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</si>
  <si>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</si>
  <si>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</si>
  <si>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</si>
  <si>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</si>
  <si>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</si>
  <si>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</si>
  <si>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</si>
  <si>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</si>
  <si>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</si>
  <si>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</si>
  <si>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</si>
  <si>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</si>
  <si>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</si>
  <si>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</si>
  <si>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</si>
  <si>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</si>
  <si>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</si>
  <si>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</si>
  <si>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</si>
  <si>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</si>
  <si>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</si>
  <si>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</si>
  <si>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</si>
  <si>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</si>
  <si>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</si>
  <si>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</si>
  <si>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</si>
  <si>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</si>
  <si>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</si>
  <si>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</si>
  <si>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</si>
  <si>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</si>
  <si>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</si>
  <si>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</si>
  <si>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</si>
  <si>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</si>
  <si>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</si>
  <si>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</si>
  <si>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</si>
  <si>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</si>
  <si>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</si>
  <si>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</si>
  <si>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</si>
  <si>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</si>
  <si>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</si>
  <si>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</si>
  <si>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</si>
  <si>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</si>
  <si>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</si>
  <si>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</si>
  <si>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</si>
  <si>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</si>
  <si>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</si>
  <si>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</si>
  <si>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</si>
  <si>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</si>
  <si>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</si>
  <si>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</si>
  <si>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</si>
  <si>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</si>
  <si>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</si>
  <si>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</si>
  <si>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</si>
  <si>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</si>
  <si>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</si>
  <si>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</si>
  <si>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</si>
  <si>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</si>
  <si>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</si>
  <si>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</si>
  <si>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</si>
  <si>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</si>
  <si>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</si>
  <si>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</si>
  <si>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</si>
  <si>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</si>
  <si>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</si>
  <si>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</si>
  <si>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</si>
  <si>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</si>
  <si>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</si>
  <si>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</si>
  <si>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</si>
  <si>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</si>
  <si>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</si>
  <si>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</si>
  <si>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</si>
  <si>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</si>
  <si>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</si>
  <si>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</si>
  <si>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</si>
  <si>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</si>
  <si>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</si>
  <si>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</si>
  <si>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</si>
  <si>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</si>
  <si>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</si>
  <si>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</si>
  <si>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</si>
  <si>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</si>
  <si>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</si>
  <si>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</si>
  <si>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</si>
  <si>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</si>
  <si>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</si>
  <si>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</si>
  <si>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</si>
  <si>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</si>
  <si>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</si>
  <si>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</si>
  <si>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</si>
  <si>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</si>
  <si>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</si>
  <si>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</si>
  <si>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</si>
  <si>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</si>
  <si>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</si>
  <si>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</si>
  <si>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</si>
  <si>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</si>
  <si>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</si>
  <si>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</si>
  <si>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</si>
  <si>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</si>
  <si>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</si>
  <si>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</si>
  <si>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</si>
  <si>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</si>
  <si>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</si>
  <si>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</si>
  <si>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</si>
  <si>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</si>
  <si>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</si>
  <si>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</si>
  <si>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</si>
  <si>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</si>
  <si>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</si>
  <si>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</si>
  <si>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</si>
  <si>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</si>
  <si>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</si>
  <si>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</si>
  <si>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</si>
  <si>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</si>
  <si>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</si>
  <si>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</si>
  <si>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</si>
  <si>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</si>
  <si>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</si>
  <si>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</si>
  <si>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</si>
  <si>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</si>
  <si>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</si>
  <si>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</si>
  <si>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</si>
  <si>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</si>
  <si>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</si>
  <si>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</si>
  <si>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</si>
  <si>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</si>
  <si>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</si>
  <si>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</si>
  <si>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</si>
  <si>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</si>
  <si>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</si>
  <si>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</si>
  <si>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</si>
  <si>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</si>
  <si>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</si>
  <si>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</si>
  <si>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</si>
  <si>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</si>
  <si>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</si>
  <si>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</si>
  <si>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</si>
  <si>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</si>
  <si>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</si>
  <si>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</si>
  <si>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</si>
  <si>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</si>
  <si>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</si>
  <si>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</si>
  <si>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</si>
  <si>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</si>
  <si>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</si>
  <si>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</si>
  <si>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</si>
  <si>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</si>
  <si>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</si>
  <si>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</si>
  <si>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</si>
  <si>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</si>
  <si>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</si>
  <si>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</si>
  <si>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</si>
  <si>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</si>
  <si>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</si>
  <si>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</si>
  <si>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</si>
  <si>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</si>
  <si>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</si>
  <si>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</si>
  <si>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</si>
  <si>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</si>
  <si>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</si>
  <si>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</si>
  <si>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</si>
  <si>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</si>
  <si>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</si>
  <si>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</si>
  <si>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</si>
  <si>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</si>
  <si>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</si>
  <si>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</si>
  <si>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</si>
  <si>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</si>
  <si>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</si>
  <si>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</si>
  <si>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</si>
  <si>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</si>
  <si>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</si>
  <si>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</si>
  <si>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</si>
  <si>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</si>
  <si>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</si>
  <si>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</si>
  <si>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</si>
  <si>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</si>
  <si>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</si>
  <si>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</si>
  <si>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</si>
  <si>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</si>
  <si>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</si>
  <si>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</si>
  <si>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</si>
  <si>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</si>
  <si>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</si>
  <si>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</si>
  <si>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</si>
  <si>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</si>
  <si>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</si>
  <si>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</si>
  <si>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</si>
  <si>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</si>
  <si>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</si>
  <si>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</si>
  <si>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</si>
  <si>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</si>
  <si>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</si>
  <si>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</si>
  <si>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</si>
  <si>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</si>
  <si>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</si>
  <si>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</si>
  <si>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</si>
  <si>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</si>
  <si>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</si>
  <si>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</si>
  <si>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</si>
  <si>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</si>
  <si>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</si>
  <si>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</si>
  <si>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</si>
  <si>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</si>
  <si>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</si>
  <si>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</si>
  <si>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</si>
  <si>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</si>
  <si>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</si>
  <si>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</si>
  <si>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</si>
  <si>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</si>
  <si>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</si>
  <si>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</si>
  <si>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</si>
  <si>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</si>
  <si>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</si>
  <si>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</si>
  <si>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</si>
  <si>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</si>
  <si>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</si>
  <si>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</si>
  <si>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</si>
  <si>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</si>
  <si>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</si>
  <si>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</si>
  <si>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</si>
  <si>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</si>
  <si>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</si>
  <si>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</si>
  <si>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</si>
  <si>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</si>
  <si>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</si>
  <si>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</si>
  <si>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</si>
  <si>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</si>
  <si>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</si>
  <si>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</si>
  <si>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</si>
  <si>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</si>
  <si>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</si>
  <si>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</si>
  <si>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</si>
  <si>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</si>
  <si>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</si>
  <si>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</si>
  <si>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</si>
  <si>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</si>
  <si>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</si>
  <si>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</si>
  <si>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</si>
  <si>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</si>
  <si>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</si>
  <si>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</si>
  <si>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</si>
  <si>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</si>
  <si>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</si>
  <si>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</si>
  <si>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</si>
  <si>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</si>
  <si>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</si>
  <si>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</si>
  <si>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</si>
  <si>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</si>
  <si>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</si>
  <si>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</si>
  <si>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</si>
  <si>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</si>
  <si>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</si>
  <si>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</si>
  <si>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</si>
  <si>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</si>
  <si>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</si>
  <si>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</si>
  <si>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</si>
  <si>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</si>
  <si>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</si>
  <si>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</si>
  <si>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</si>
  <si>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</si>
  <si>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</si>
  <si>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</si>
  <si>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</si>
  <si>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</si>
  <si>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</si>
  <si>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</si>
  <si>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</si>
  <si>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</si>
  <si>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</si>
  <si>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</si>
  <si>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</si>
  <si>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</si>
  <si>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</si>
  <si>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</si>
  <si>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</si>
  <si>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</si>
  <si>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</si>
  <si>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</si>
  <si>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</si>
  <si>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</si>
  <si>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</si>
  <si>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</si>
  <si>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</si>
  <si>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</si>
  <si>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</si>
  <si>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</si>
  <si>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</si>
  <si>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</si>
  <si>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</si>
  <si>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</si>
  <si>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</si>
  <si>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</si>
  <si>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</si>
  <si>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</si>
  <si>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</si>
  <si>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</si>
  <si>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</si>
  <si>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</si>
  <si>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</si>
  <si>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</si>
  <si>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</si>
  <si>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</si>
  <si>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</si>
  <si>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</si>
  <si>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</si>
  <si>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</si>
  <si>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</si>
  <si>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</si>
  <si>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</si>
  <si>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</si>
  <si>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</si>
  <si>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</si>
  <si>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</si>
  <si>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</si>
  <si>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</si>
  <si>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</si>
  <si>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</si>
  <si>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</si>
  <si>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</si>
  <si>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</si>
  <si>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</si>
  <si>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</si>
  <si>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</si>
  <si>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</si>
  <si>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</si>
  <si>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</si>
  <si>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</si>
  <si>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</si>
  <si>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</si>
  <si>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</si>
  <si>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</si>
  <si>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</si>
  <si>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</si>
  <si>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</si>
  <si>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</si>
  <si>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</si>
  <si>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</si>
  <si>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</si>
  <si>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</si>
  <si>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</si>
  <si>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</si>
  <si>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</si>
  <si>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</si>
  <si>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</si>
  <si>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</si>
  <si>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</si>
  <si>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</si>
  <si>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</si>
  <si>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</si>
  <si>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</si>
  <si>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</si>
  <si>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</si>
  <si>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</si>
  <si>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</si>
  <si>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</si>
  <si>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</si>
  <si>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</si>
  <si>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</si>
  <si>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</si>
  <si>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</si>
  <si>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</si>
  <si>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</si>
  <si>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</si>
  <si>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</si>
  <si>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</si>
  <si>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</si>
  <si>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</si>
  <si>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</si>
  <si>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</si>
  <si>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</si>
  <si>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</si>
  <si>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</si>
  <si>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</si>
  <si>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</si>
  <si>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</si>
  <si>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</si>
  <si>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</si>
  <si>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</si>
  <si>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</si>
  <si>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</si>
  <si>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</si>
  <si>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</si>
  <si>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</si>
  <si>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</si>
  <si>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</si>
  <si>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</si>
  <si>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</si>
  <si>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</si>
  <si>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</si>
  <si>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</si>
  <si>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</si>
  <si>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</si>
  <si>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</si>
  <si>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</si>
  <si>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</si>
  <si>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</si>
  <si>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</si>
  <si>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</si>
  <si>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</si>
  <si>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</si>
  <si>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</si>
  <si>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</si>
  <si>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</si>
  <si>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</si>
  <si>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</si>
  <si>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</si>
  <si>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</si>
  <si>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</si>
  <si>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</si>
  <si>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</si>
  <si>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</si>
  <si>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</si>
  <si>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</si>
  <si>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</si>
  <si>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</si>
  <si>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</si>
  <si>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</si>
  <si>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</si>
  <si>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</si>
  <si>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</si>
  <si>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</si>
  <si>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</si>
  <si>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</si>
  <si>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</si>
  <si>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</si>
  <si>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</si>
  <si>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</si>
  <si>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</si>
  <si>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</si>
  <si>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</si>
  <si>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</si>
  <si>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</si>
  <si>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</si>
  <si>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</si>
  <si>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</si>
  <si>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</si>
  <si>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</si>
  <si>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</si>
  <si>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</si>
  <si>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</si>
  <si>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</si>
  <si>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</si>
  <si>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</si>
  <si>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</si>
  <si>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</si>
  <si>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</si>
  <si>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</si>
  <si>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</si>
  <si>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</si>
  <si>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</si>
  <si>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</si>
  <si>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</si>
  <si>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</si>
  <si>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</si>
  <si>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</si>
  <si>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</si>
  <si>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</si>
  <si>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</si>
  <si>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</si>
  <si>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</si>
  <si>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</si>
  <si>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</si>
  <si>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</si>
  <si>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</si>
  <si>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</si>
  <si>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</si>
  <si>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</si>
  <si>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</si>
  <si>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</si>
  <si>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</si>
  <si>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</si>
  <si>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</si>
  <si>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</si>
  <si>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</si>
  <si>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</si>
  <si>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</si>
  <si>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</si>
  <si>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</si>
  <si>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</si>
  <si>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</si>
  <si>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</si>
  <si>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</si>
  <si>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</si>
  <si>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</si>
  <si>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</si>
  <si>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</si>
  <si>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</si>
  <si>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</si>
  <si>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</si>
  <si>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</si>
  <si>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</si>
  <si>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</si>
  <si>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</si>
  <si>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</si>
  <si>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</si>
  <si>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</si>
  <si>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</si>
  <si>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</si>
  <si>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</si>
  <si>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</si>
  <si>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</si>
  <si>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</si>
  <si>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</si>
  <si>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</si>
  <si>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</si>
  <si>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</si>
  <si>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</si>
  <si>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</si>
  <si>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</si>
  <si>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</si>
  <si>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</si>
  <si>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</si>
  <si>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</si>
  <si>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</si>
  <si>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</si>
  <si>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</si>
  <si>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</si>
  <si>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</si>
  <si>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</si>
  <si>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</si>
  <si>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</si>
  <si>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</si>
  <si>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</si>
  <si>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</si>
  <si>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</si>
  <si>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</si>
  <si>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</si>
  <si>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</si>
  <si>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</si>
  <si>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</si>
  <si>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</si>
  <si>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</si>
  <si>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</si>
  <si>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</si>
  <si>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</si>
  <si>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</si>
  <si>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</si>
  <si>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</si>
  <si>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</si>
  <si>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</si>
  <si>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</si>
  <si>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</si>
  <si>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</si>
  <si>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</si>
  <si>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</si>
  <si>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</si>
  <si>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</si>
  <si>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</si>
  <si>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</si>
  <si>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</si>
  <si>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</si>
  <si>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</si>
  <si>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</si>
  <si>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</si>
  <si>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</si>
  <si>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</si>
  <si>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</si>
  <si>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</si>
  <si>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</si>
  <si>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</si>
  <si>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</si>
  <si>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</si>
  <si>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</si>
  <si>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</si>
  <si>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</si>
  <si>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</si>
  <si>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</si>
  <si>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</si>
  <si>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</si>
  <si>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</si>
  <si>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</si>
  <si>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</si>
  <si>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</si>
  <si>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</si>
  <si>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</si>
  <si>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</si>
  <si>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</si>
  <si>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</si>
  <si>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</si>
  <si>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</si>
  <si>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</si>
  <si>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</si>
  <si>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</si>
  <si>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</si>
  <si>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</si>
  <si>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</si>
  <si>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</si>
  <si>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</si>
  <si>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</si>
  <si>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</si>
  <si>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</si>
  <si>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</si>
  <si>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</si>
  <si>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</si>
  <si>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</si>
  <si>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</si>
  <si>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</si>
  <si>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</si>
  <si>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</si>
  <si>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</si>
  <si>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</si>
  <si>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</si>
  <si>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</si>
  <si>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</si>
  <si>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</si>
  <si>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</si>
  <si>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</si>
  <si>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</si>
  <si>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</si>
  <si>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</si>
  <si>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</si>
  <si>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</si>
  <si>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</si>
  <si>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</si>
  <si>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</si>
  <si>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</si>
  <si>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</si>
  <si>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</si>
  <si>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</si>
  <si>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</si>
  <si>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</si>
  <si>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</si>
  <si>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</si>
  <si>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</si>
  <si>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</si>
  <si>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</si>
  <si>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</si>
  <si>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</si>
  <si>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</si>
  <si>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</si>
  <si>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</si>
  <si>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</si>
  <si>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</si>
  <si>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</si>
  <si>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</si>
  <si>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</si>
  <si>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</si>
  <si>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</si>
  <si>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</si>
  <si>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</si>
  <si>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</si>
  <si>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</si>
  <si>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</si>
  <si>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</si>
  <si>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</si>
  <si>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</si>
  <si>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</si>
  <si>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</si>
  <si>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</si>
  <si>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</si>
  <si>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</si>
  <si>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</si>
  <si>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</si>
  <si>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</si>
  <si>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</si>
  <si>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</si>
  <si>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</si>
  <si>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</si>
  <si>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</si>
  <si>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</si>
  <si>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</si>
  <si>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</si>
  <si>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</si>
  <si>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</si>
  <si>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</si>
  <si>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</si>
  <si>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</si>
  <si>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</si>
  <si>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</si>
  <si>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</si>
  <si>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</si>
  <si>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</si>
  <si>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</si>
  <si>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</si>
  <si>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</si>
  <si>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</si>
  <si>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</si>
  <si>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</si>
  <si>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</si>
  <si>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</si>
  <si>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</si>
  <si>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</si>
  <si>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</si>
  <si>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</si>
  <si>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</si>
  <si>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</si>
  <si>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</si>
  <si>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</si>
  <si>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</si>
  <si>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</si>
  <si>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</si>
  <si>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</si>
  <si>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</si>
  <si>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</si>
  <si>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</si>
  <si>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</si>
  <si>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</si>
  <si>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</si>
  <si>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</si>
  <si>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</si>
  <si>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</si>
  <si>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</si>
  <si>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</si>
  <si>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</si>
  <si>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</si>
  <si>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</si>
  <si>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</si>
  <si>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</si>
  <si>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</si>
  <si>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</si>
  <si>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</si>
  <si>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</si>
  <si>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</si>
  <si>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</si>
  <si>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</si>
  <si>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</si>
  <si>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</si>
  <si>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</si>
  <si>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</si>
  <si>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</si>
  <si>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</si>
  <si>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</si>
  <si>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</si>
  <si>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</si>
  <si>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</si>
  <si>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</si>
  <si>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</si>
  <si>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</si>
  <si>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</si>
  <si>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</si>
  <si>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</si>
  <si>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</si>
  <si>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</si>
  <si>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</si>
  <si>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</si>
  <si>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</si>
  <si>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</si>
  <si>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</si>
  <si>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</si>
  <si>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</si>
  <si>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</si>
  <si>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</si>
  <si>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</si>
  <si>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</si>
  <si>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</si>
  <si>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</si>
  <si>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</si>
  <si>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</si>
  <si>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</si>
  <si>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</si>
  <si>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</si>
  <si>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</si>
  <si>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</si>
  <si>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</si>
  <si>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</si>
  <si>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</si>
  <si>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</si>
  <si>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</si>
  <si>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</si>
  <si>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</si>
  <si>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</si>
  <si>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</si>
  <si>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</si>
  <si>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</si>
  <si>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</si>
  <si>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</si>
  <si>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</si>
  <si>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</si>
  <si>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</si>
  <si>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</si>
  <si>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</si>
  <si>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</si>
  <si>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</si>
  <si>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</si>
  <si>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</si>
  <si>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</si>
  <si>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</si>
  <si>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</si>
  <si>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</si>
  <si>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</si>
  <si>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</si>
  <si>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</si>
  <si>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</si>
  <si>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</si>
  <si>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</si>
  <si>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</si>
  <si>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</si>
  <si>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</si>
  <si>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</si>
  <si>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</si>
  <si>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</si>
  <si>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</si>
  <si>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</si>
  <si>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</si>
  <si>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</si>
  <si>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</si>
  <si>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</si>
  <si>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</si>
  <si>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</si>
  <si>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</si>
  <si>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</si>
  <si>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</si>
  <si>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</si>
  <si>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</si>
  <si>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</si>
  <si>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</si>
  <si>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</si>
  <si>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</si>
  <si>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</si>
  <si>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</si>
  <si>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</si>
  <si>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</si>
  <si>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</si>
  <si>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</si>
  <si>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</si>
  <si>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</si>
  <si>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</si>
  <si>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</si>
  <si>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</si>
  <si>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</si>
  <si>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</si>
  <si>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</si>
  <si>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</si>
  <si>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</si>
  <si>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</si>
  <si>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</si>
  <si>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</si>
  <si>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</si>
  <si>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</si>
  <si>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</si>
  <si>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</si>
  <si>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</si>
  <si>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</si>
  <si>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</si>
  <si>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</si>
  <si>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</si>
  <si>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</si>
  <si>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</si>
  <si>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</si>
  <si>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</si>
  <si>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</si>
  <si>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</si>
  <si>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</si>
  <si>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</si>
  <si>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</si>
  <si>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</si>
  <si>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</si>
  <si>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</si>
  <si>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</si>
  <si>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</si>
  <si>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</si>
  <si>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</si>
  <si>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</si>
  <si>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</si>
  <si>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</si>
  <si>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</si>
  <si>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</si>
  <si>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</si>
  <si>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</si>
  <si>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</si>
  <si>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</si>
  <si>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</si>
  <si>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</si>
  <si>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</si>
  <si>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</si>
  <si>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</si>
  <si>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</si>
  <si>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</si>
  <si>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</si>
  <si>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</si>
  <si>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</si>
  <si>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</si>
  <si>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</si>
  <si>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</si>
  <si>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</si>
  <si>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</si>
  <si>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</si>
  <si>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</si>
  <si>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</si>
  <si>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</si>
  <si>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</si>
  <si>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</si>
  <si>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</si>
  <si>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</si>
  <si>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</si>
  <si>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</si>
  <si>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</si>
  <si>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</si>
  <si>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</si>
  <si>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</si>
  <si>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</si>
  <si>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</si>
  <si>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</si>
  <si>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</si>
  <si>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</si>
  <si>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</si>
  <si>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</si>
  <si>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</si>
  <si>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</si>
  <si>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</si>
  <si>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</si>
  <si>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</si>
  <si>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</si>
  <si>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</si>
  <si>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</si>
  <si>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</si>
  <si>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</si>
  <si>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</si>
  <si>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</si>
  <si>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</si>
  <si>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</si>
  <si>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</si>
  <si>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</si>
  <si>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</si>
  <si>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</si>
  <si>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</si>
  <si>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</si>
  <si>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</si>
  <si>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</si>
  <si>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</si>
  <si>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</si>
  <si>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</si>
  <si>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</si>
  <si>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</si>
  <si>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</si>
  <si>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</si>
  <si>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</si>
  <si>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</si>
  <si>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</si>
  <si>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</si>
  <si>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</si>
  <si>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</si>
  <si>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</si>
  <si>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</si>
  <si>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</si>
  <si>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</si>
  <si>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</si>
  <si>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</si>
  <si>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</si>
  <si>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</si>
  <si>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</si>
  <si>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</si>
  <si>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</si>
  <si>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</si>
  <si>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</si>
  <si>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</si>
  <si>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</si>
  <si>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</si>
  <si>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</si>
  <si>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</si>
  <si>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</si>
  <si>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</si>
  <si>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</si>
  <si>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</si>
  <si>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</si>
  <si>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</si>
  <si>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</si>
  <si>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</si>
  <si>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</si>
  <si>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</si>
  <si>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</si>
  <si>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</si>
  <si>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</si>
  <si>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</si>
  <si>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</si>
  <si>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</si>
  <si>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</si>
  <si>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</si>
  <si>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</si>
  <si>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</si>
  <si>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</si>
  <si>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</si>
  <si>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</si>
  <si>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</si>
  <si>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</si>
  <si>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</si>
  <si>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</si>
  <si>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</si>
  <si>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</si>
  <si>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</si>
  <si>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</si>
  <si>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</si>
  <si>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</si>
  <si>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</si>
  <si>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</si>
  <si>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</si>
  <si>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</si>
  <si>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</si>
  <si>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</si>
  <si>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</si>
  <si>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</si>
  <si>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</si>
  <si>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</si>
  <si>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</si>
  <si>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</si>
  <si>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</si>
  <si>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</si>
  <si>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</si>
  <si>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</si>
  <si>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</si>
  <si>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</si>
  <si>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</si>
  <si>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</si>
  <si>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</si>
  <si>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</si>
  <si>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</si>
  <si>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</si>
  <si>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</si>
  <si>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</si>
  <si>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</si>
  <si>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</si>
  <si>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</si>
  <si>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</si>
  <si>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</si>
  <si>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</si>
  <si>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</si>
  <si>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</si>
  <si>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</si>
  <si>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</si>
  <si>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</si>
  <si>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</si>
  <si>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</si>
  <si>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</si>
  <si>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</si>
  <si>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</si>
  <si>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</si>
  <si>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</si>
  <si>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</si>
  <si>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</si>
  <si>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</si>
  <si>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</si>
  <si>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</si>
  <si>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</si>
  <si>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</si>
  <si>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</si>
  <si>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</si>
  <si>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</si>
  <si>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</si>
  <si>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</si>
  <si>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</si>
  <si>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</si>
  <si>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</si>
  <si>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</si>
  <si>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</si>
  <si>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</si>
  <si>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</si>
  <si>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</si>
  <si>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</si>
  <si>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</si>
  <si>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</si>
  <si>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</si>
  <si>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</si>
  <si>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</si>
  <si>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</si>
  <si>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</si>
  <si>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</si>
  <si>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</si>
  <si>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</si>
  <si>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</si>
  <si>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</si>
  <si>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</si>
  <si>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</si>
  <si>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</si>
  <si>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</si>
  <si>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</si>
  <si>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</si>
  <si>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</si>
  <si>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</si>
  <si>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</si>
  <si>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</si>
  <si>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</si>
  <si>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</si>
  <si>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</si>
  <si>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</si>
  <si>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</si>
  <si>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</si>
  <si>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</si>
  <si>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</si>
  <si>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</si>
  <si>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</si>
  <si>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</si>
  <si>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</si>
  <si>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</si>
  <si>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</si>
  <si>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</si>
  <si>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</si>
  <si>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</si>
  <si>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</si>
  <si>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</si>
  <si>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</si>
  <si>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</si>
  <si>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</si>
  <si>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</si>
  <si>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</si>
  <si>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</si>
  <si>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</si>
  <si>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</si>
  <si>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</si>
  <si>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</si>
  <si>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</si>
  <si>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</si>
  <si>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</si>
  <si>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</si>
  <si>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</si>
  <si>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</si>
  <si>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</si>
  <si>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</si>
  <si>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</si>
  <si>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</si>
  <si>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</si>
  <si>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</si>
  <si>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</si>
  <si>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</si>
  <si>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</si>
  <si>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</si>
  <si>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</si>
  <si>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</si>
  <si>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</si>
  <si>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</si>
  <si>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</si>
  <si>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</si>
  <si>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</si>
  <si>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</si>
  <si>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</si>
  <si>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</si>
  <si>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</si>
  <si>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</si>
  <si>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</si>
  <si>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</si>
  <si>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</si>
  <si>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</si>
  <si>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</si>
  <si>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</si>
  <si>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</si>
  <si>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</si>
  <si>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</si>
  <si>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</si>
  <si>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</si>
  <si>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</si>
  <si>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</si>
  <si>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</si>
  <si>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</si>
  <si>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</si>
  <si>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</si>
  <si>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</si>
  <si>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</si>
  <si>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</si>
  <si>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</si>
  <si>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</si>
  <si>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</si>
  <si>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</si>
  <si>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</si>
  <si>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</si>
  <si>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</si>
  <si>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</si>
  <si>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</si>
  <si>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</si>
  <si>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</si>
  <si>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</si>
  <si>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</si>
  <si>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</si>
  <si>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</si>
  <si>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</si>
  <si>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</si>
  <si>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</si>
  <si>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</si>
  <si>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</si>
  <si>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</si>
  <si>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</si>
  <si>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</si>
  <si>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</si>
  <si>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</si>
  <si>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</si>
  <si>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</si>
  <si>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</si>
  <si>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</si>
  <si>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</si>
  <si>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</si>
  <si>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</si>
  <si>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</si>
  <si>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</si>
  <si>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</si>
  <si>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</si>
  <si>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</si>
  <si>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</si>
  <si>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</si>
  <si>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</si>
  <si>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</si>
  <si>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</si>
  <si>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</si>
  <si>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</si>
  <si>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</si>
  <si>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</si>
  <si>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</si>
  <si>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</si>
  <si>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</si>
  <si>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</si>
  <si>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</si>
  <si>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</si>
  <si>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</si>
  <si>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</si>
  <si>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</si>
  <si>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</si>
  <si>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</si>
  <si>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</si>
  <si>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</si>
  <si>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</si>
  <si>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</si>
  <si>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</si>
  <si>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</si>
  <si>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</si>
  <si>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</si>
  <si>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</si>
  <si>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</si>
  <si>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</si>
  <si>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</si>
  <si>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</si>
  <si>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</si>
  <si>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</si>
  <si>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</si>
  <si>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</si>
  <si>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</si>
  <si>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</si>
  <si>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</si>
  <si>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</si>
  <si>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</si>
  <si>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</si>
  <si>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</si>
  <si>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</si>
  <si>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</si>
  <si>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</si>
  <si>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</si>
  <si>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</si>
  <si>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</si>
  <si>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</si>
  <si>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</si>
  <si>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</si>
  <si>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</si>
  <si>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</si>
  <si>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</si>
  <si>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</si>
  <si>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</si>
  <si>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</si>
  <si>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</si>
  <si>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</si>
  <si>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</si>
  <si>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</si>
  <si>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</si>
  <si>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</si>
  <si>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</si>
  <si>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</si>
  <si>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</si>
  <si>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</si>
  <si>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</si>
  <si>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</si>
  <si>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</si>
  <si>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</si>
  <si>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</si>
  <si>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</si>
  <si>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</si>
  <si>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</si>
  <si>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</si>
  <si>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</si>
  <si>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</si>
  <si>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</si>
  <si>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</si>
  <si>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</si>
  <si>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</si>
  <si>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</si>
  <si>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</si>
  <si>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</si>
  <si>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</si>
  <si>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</si>
  <si>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</si>
  <si>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</si>
  <si>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</si>
  <si>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</si>
  <si>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</si>
  <si>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</si>
  <si>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</si>
  <si>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</si>
  <si>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</si>
  <si>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</si>
  <si>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</si>
  <si>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</si>
  <si>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</si>
  <si>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</si>
  <si>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</si>
  <si>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</si>
  <si>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</si>
  <si>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</si>
  <si>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</si>
  <si>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</si>
  <si>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</si>
  <si>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</si>
  <si>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</si>
  <si>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</si>
  <si>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</si>
  <si>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</si>
  <si>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</si>
  <si>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</si>
  <si>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</si>
  <si>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</si>
  <si>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</si>
  <si>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</si>
  <si>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</si>
  <si>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</si>
  <si>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</si>
  <si>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</si>
  <si>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</si>
  <si>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</si>
  <si>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</si>
  <si>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</si>
  <si>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</si>
  <si>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</si>
  <si>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</si>
  <si>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</si>
  <si>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</si>
  <si>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</si>
  <si>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</si>
  <si>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</si>
  <si>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</si>
  <si>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</si>
  <si>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</si>
  <si>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</si>
  <si>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</si>
  <si>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</si>
  <si>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</si>
  <si>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</si>
  <si>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</si>
  <si>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</si>
  <si>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</si>
  <si>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</si>
  <si>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</si>
  <si>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</si>
  <si>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</si>
  <si>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</si>
  <si>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</si>
  <si>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</si>
  <si>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</si>
  <si>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</si>
  <si>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</si>
  <si>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</si>
  <si>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</si>
  <si>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</si>
  <si>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</si>
  <si>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</si>
  <si>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</si>
  <si>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</si>
  <si>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</si>
  <si>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</si>
  <si>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</si>
  <si>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</si>
  <si>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</si>
  <si>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</si>
  <si>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</si>
  <si>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</si>
  <si>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</si>
  <si>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</si>
  <si>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</si>
  <si>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</si>
  <si>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</si>
  <si>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</si>
  <si>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</si>
  <si>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</si>
  <si>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</si>
  <si>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</si>
  <si>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</si>
  <si>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</si>
  <si>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</si>
  <si>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</si>
  <si>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</si>
  <si>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</si>
  <si>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</si>
  <si>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</si>
  <si>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</si>
  <si>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</si>
  <si>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</si>
  <si>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</si>
  <si>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</si>
  <si>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</si>
  <si>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</si>
  <si>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</si>
  <si>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</si>
  <si>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</si>
  <si>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</si>
  <si>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</si>
  <si>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</si>
  <si>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</si>
  <si>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</si>
  <si>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</si>
  <si>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</si>
  <si>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</si>
  <si>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</si>
  <si>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</si>
  <si>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</si>
  <si>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</si>
  <si>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</si>
  <si>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</si>
  <si>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</si>
  <si>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</si>
  <si>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</si>
  <si>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</si>
  <si>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</si>
  <si>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</si>
  <si>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</si>
  <si>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</si>
  <si>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</si>
  <si>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</si>
  <si>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</si>
  <si>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</si>
  <si>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</si>
  <si>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</si>
  <si>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</si>
  <si>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</si>
  <si>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</si>
  <si>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</si>
  <si>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</si>
  <si>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</si>
  <si>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</si>
  <si>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</si>
  <si>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</si>
  <si>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</si>
  <si>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</si>
  <si>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</si>
  <si>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</si>
  <si>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</si>
  <si>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</si>
  <si>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</si>
  <si>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</si>
  <si>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</si>
  <si>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</si>
  <si>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</si>
  <si>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</si>
  <si>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</si>
  <si>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</si>
  <si>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</si>
  <si>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</si>
  <si>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</si>
  <si>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</si>
  <si>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</si>
  <si>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</si>
  <si>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</si>
  <si>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</si>
  <si>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</si>
  <si>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</si>
  <si>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</si>
  <si>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</si>
  <si>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</si>
  <si>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</si>
  <si>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</si>
  <si>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</si>
  <si>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</si>
  <si>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</si>
  <si>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</si>
  <si>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</si>
  <si>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</si>
  <si>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</si>
  <si>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</si>
  <si>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</si>
  <si>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</si>
  <si>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</si>
  <si>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</si>
  <si>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</si>
  <si>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</si>
  <si>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</si>
  <si>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</si>
  <si>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</si>
  <si>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</si>
  <si>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</si>
  <si>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</si>
  <si>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</si>
  <si>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</si>
  <si>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</si>
  <si>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</si>
  <si>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</si>
  <si>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</si>
  <si>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</si>
  <si>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</si>
  <si>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</si>
  <si>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</si>
  <si>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</si>
  <si>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</si>
  <si>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</si>
  <si>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</si>
  <si>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</si>
  <si>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</si>
  <si>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</si>
  <si>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</si>
  <si>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</si>
  <si>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</si>
  <si>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</si>
  <si>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</si>
  <si>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</si>
  <si>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</si>
  <si>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</si>
  <si>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</si>
  <si>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</si>
  <si>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</si>
  <si>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</si>
  <si>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</si>
  <si>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</si>
  <si>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</si>
  <si>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</si>
  <si>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</si>
  <si>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</si>
  <si>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</si>
  <si>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</si>
  <si>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</si>
  <si>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</si>
  <si>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</si>
  <si>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</si>
  <si>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</si>
  <si>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</si>
  <si>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</si>
  <si>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</si>
  <si>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</si>
  <si>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</si>
  <si>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</si>
  <si>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</si>
  <si>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</si>
  <si>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</si>
  <si>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</si>
  <si>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</si>
  <si>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</si>
  <si>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</si>
  <si>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</si>
  <si>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</si>
  <si>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</si>
  <si>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</si>
  <si>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</si>
  <si>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</si>
  <si>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</si>
  <si>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</si>
  <si>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</si>
  <si>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</si>
  <si>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</si>
  <si>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</si>
  <si>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</si>
  <si>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</si>
  <si>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</si>
  <si>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</si>
  <si>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</si>
  <si>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</si>
  <si>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</si>
  <si>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</si>
  <si>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</si>
  <si>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</si>
  <si>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</si>
  <si>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</si>
  <si>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</si>
  <si>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</si>
  <si>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</si>
  <si>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</si>
  <si>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</si>
  <si>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</si>
  <si>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</si>
  <si>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</si>
  <si>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</si>
  <si>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</si>
  <si>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</si>
  <si>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</si>
  <si>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</si>
  <si>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</si>
  <si>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</si>
  <si>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</si>
  <si>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</si>
  <si>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</si>
  <si>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</si>
  <si>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</si>
  <si>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</si>
  <si>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</si>
  <si>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</si>
  <si>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</si>
  <si>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</si>
  <si>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</si>
  <si>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</si>
  <si>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</si>
  <si>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</si>
  <si>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</si>
  <si>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</si>
  <si>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</si>
  <si>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</si>
  <si>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</si>
  <si>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</si>
  <si>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</si>
  <si>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</si>
  <si>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</si>
  <si>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</si>
  <si>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</si>
  <si>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</si>
  <si>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</si>
  <si>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</si>
  <si>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</si>
  <si>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</si>
  <si>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</si>
  <si>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</si>
  <si>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</si>
  <si>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</si>
  <si>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</si>
  <si>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</si>
  <si>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</si>
  <si>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</si>
  <si>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</si>
  <si>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</si>
  <si>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</si>
  <si>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</si>
  <si>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</si>
  <si>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</si>
  <si>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</si>
  <si>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</si>
  <si>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</si>
  <si>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</si>
  <si>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</si>
  <si>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</si>
  <si>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</si>
  <si>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</si>
  <si>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</si>
  <si>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</si>
  <si>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</si>
  <si>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</si>
  <si>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</si>
  <si>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</si>
  <si>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</si>
  <si>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</si>
  <si>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</si>
  <si>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</si>
  <si>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</si>
  <si>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</si>
  <si>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</si>
  <si>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</si>
  <si>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</si>
  <si>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</si>
  <si>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</si>
  <si>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</si>
  <si>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</si>
  <si>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</si>
  <si>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</si>
  <si>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</si>
  <si>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</si>
  <si>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</si>
  <si>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</si>
  <si>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</si>
  <si>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</si>
  <si>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</si>
  <si>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</si>
  <si>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</si>
  <si>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</si>
  <si>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</si>
  <si>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</si>
  <si>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</si>
  <si>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</si>
  <si>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</si>
  <si>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</si>
  <si>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</si>
  <si>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</si>
  <si>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</si>
  <si>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</si>
  <si>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</si>
  <si>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</si>
  <si>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</si>
  <si>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</si>
  <si>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</si>
  <si>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</si>
  <si>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</si>
  <si>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</si>
  <si>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</si>
  <si>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</si>
  <si>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</si>
  <si>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</si>
  <si>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</si>
  <si>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</si>
  <si>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</si>
  <si>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</si>
  <si>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</si>
  <si>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</si>
  <si>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</si>
  <si>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</si>
  <si>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</si>
  <si>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</si>
  <si>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</si>
  <si>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</si>
  <si>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</si>
  <si>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</si>
  <si>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</si>
  <si>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</si>
  <si>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</si>
  <si>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</si>
  <si>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</si>
  <si>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</si>
  <si>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</si>
  <si>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</si>
  <si>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</si>
  <si>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</si>
  <si>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</si>
  <si>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</si>
  <si>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</si>
  <si>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</si>
  <si>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</si>
  <si>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</si>
  <si>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</si>
  <si>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</si>
  <si>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</si>
  <si>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</si>
  <si>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</si>
  <si>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</si>
  <si>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</si>
  <si>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</si>
  <si>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</si>
  <si>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</si>
  <si>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</si>
  <si>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</si>
  <si>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</si>
  <si>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</si>
  <si>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</si>
  <si>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</si>
  <si>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</si>
  <si>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</si>
  <si>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</si>
  <si>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</si>
  <si>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</si>
  <si>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</si>
  <si>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</si>
  <si>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</si>
  <si>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</si>
  <si>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</si>
  <si>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</si>
  <si>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</si>
  <si>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</si>
  <si>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</si>
  <si>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</si>
  <si>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</si>
  <si>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</si>
  <si>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</si>
  <si>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</si>
  <si>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</si>
  <si>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</si>
  <si>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</si>
  <si>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</si>
  <si>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</si>
  <si>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</si>
  <si>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</si>
  <si>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</si>
  <si>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</si>
  <si>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</si>
  <si>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</si>
  <si>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</si>
  <si>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</si>
  <si>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</si>
  <si>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</si>
  <si>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</si>
  <si>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</si>
  <si>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</si>
  <si>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</si>
  <si>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</si>
  <si>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</si>
  <si>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</si>
  <si>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</si>
  <si>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</si>
  <si>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</si>
  <si>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</si>
  <si>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</si>
  <si>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</si>
  <si>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</si>
  <si>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</si>
  <si>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</si>
  <si>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</si>
  <si>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</si>
  <si>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</si>
  <si>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</si>
  <si>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</si>
  <si>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</si>
  <si>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</si>
  <si>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</si>
  <si>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</si>
  <si>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</si>
  <si>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</si>
  <si>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</si>
  <si>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</si>
  <si>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</si>
  <si>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</si>
  <si>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</si>
  <si>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</si>
  <si>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</si>
  <si>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</si>
  <si>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</si>
  <si>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</si>
  <si>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</si>
  <si>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</si>
  <si>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</si>
  <si>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</si>
  <si>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</si>
  <si>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</si>
  <si>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</si>
  <si>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</si>
  <si>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</si>
  <si>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</si>
  <si>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</si>
  <si>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</si>
  <si>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</si>
  <si>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</si>
  <si>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</si>
  <si>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</si>
  <si>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</si>
  <si>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</si>
  <si>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</si>
  <si>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</si>
  <si>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</si>
  <si>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</si>
  <si>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</si>
  <si>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</si>
  <si>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</si>
  <si>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</si>
  <si>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</si>
  <si>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</si>
  <si>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</si>
  <si>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</si>
  <si>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</si>
  <si>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</si>
  <si>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</si>
  <si>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</si>
  <si>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</si>
  <si>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</si>
  <si>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</si>
  <si>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</si>
  <si>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</si>
  <si>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</si>
  <si>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</si>
  <si>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</si>
  <si>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</si>
  <si>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</si>
  <si>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</si>
  <si>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</si>
  <si>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</si>
  <si>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</si>
  <si>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</si>
  <si>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</si>
  <si>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</si>
  <si>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</si>
  <si>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</si>
  <si>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</si>
  <si>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</si>
  <si>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</si>
  <si>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</si>
  <si>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</si>
  <si>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</si>
  <si>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</si>
  <si>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</si>
  <si>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</si>
  <si>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</si>
  <si>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</si>
  <si>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</si>
  <si>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</si>
  <si>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</si>
  <si>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</si>
  <si>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</si>
  <si>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</si>
  <si>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</si>
  <si>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</si>
  <si>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</si>
  <si>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</si>
  <si>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</si>
  <si>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</si>
  <si>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</si>
  <si>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</si>
  <si>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</si>
  <si>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</si>
  <si>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</si>
  <si>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</si>
  <si>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</si>
  <si>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</si>
  <si>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</si>
  <si>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</si>
  <si>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</si>
  <si>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</si>
  <si>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</si>
  <si>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</si>
  <si>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</si>
  <si>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</si>
  <si>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</si>
  <si>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</si>
  <si>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</si>
  <si>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</si>
  <si>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</si>
  <si>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</si>
  <si>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</si>
  <si>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</si>
  <si>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</si>
  <si>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</si>
  <si>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</si>
  <si>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</si>
  <si>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</si>
  <si>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</si>
  <si>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</si>
  <si>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</si>
  <si>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</si>
  <si>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</si>
  <si>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</si>
  <si>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</si>
  <si>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</si>
  <si>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</si>
  <si>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</si>
  <si>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</si>
  <si>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</si>
  <si>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</si>
  <si>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</si>
  <si>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</si>
  <si>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</si>
  <si>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</si>
  <si>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</si>
  <si>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</si>
  <si>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</si>
  <si>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</si>
  <si>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</si>
  <si>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</si>
  <si>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</si>
  <si>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</si>
  <si>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</si>
  <si>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</si>
  <si>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</si>
  <si>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</si>
  <si>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</si>
  <si>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</si>
  <si>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</si>
  <si>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</si>
  <si>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</si>
  <si>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</si>
  <si>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</si>
  <si>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</si>
  <si>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</si>
  <si>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</si>
  <si>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</si>
  <si>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</si>
  <si>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</si>
  <si>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</si>
  <si>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</si>
  <si>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</si>
  <si>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</si>
  <si>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</si>
  <si>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</si>
  <si>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</si>
  <si>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</si>
  <si>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</si>
  <si>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</si>
  <si>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</si>
  <si>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</si>
  <si>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</si>
  <si>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</si>
  <si>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</si>
  <si>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</si>
  <si>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</si>
  <si>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</si>
  <si>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</si>
  <si>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</si>
  <si>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</si>
  <si>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</si>
  <si>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</si>
  <si>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</si>
  <si>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</si>
  <si>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</si>
  <si>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</si>
  <si>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</si>
  <si>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</si>
  <si>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</si>
  <si>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</si>
  <si>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</si>
  <si>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</si>
  <si>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</si>
  <si>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</si>
  <si>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</si>
  <si>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</si>
  <si>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</si>
  <si>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</si>
  <si>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</si>
  <si>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</si>
  <si>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</si>
  <si>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</si>
  <si>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</si>
  <si>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</si>
  <si>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</si>
  <si>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</si>
  <si>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</si>
  <si>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</si>
  <si>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</si>
  <si>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</si>
  <si>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</si>
  <si>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</si>
  <si>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</si>
  <si>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</si>
  <si>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</si>
  <si>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</si>
  <si>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</si>
  <si>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</si>
  <si>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</si>
  <si>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</si>
  <si>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</si>
  <si>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</si>
  <si>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</si>
  <si>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</si>
  <si>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</si>
  <si>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</si>
  <si>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</si>
  <si>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</si>
  <si>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</si>
  <si>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</si>
  <si>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</si>
  <si>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</si>
  <si>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</si>
  <si>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</si>
  <si>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</si>
  <si>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</si>
  <si>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</si>
  <si>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</si>
  <si>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</si>
  <si>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</si>
  <si>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</si>
  <si>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</si>
  <si>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</si>
  <si>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</si>
  <si>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</si>
  <si>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</si>
  <si>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</si>
  <si>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</si>
  <si>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</si>
  <si>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</si>
  <si>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</si>
  <si>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</si>
  <si>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</si>
  <si>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</si>
  <si>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</si>
  <si>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</si>
  <si>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</si>
  <si>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</si>
  <si>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</si>
  <si>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</si>
  <si>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</si>
  <si>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</si>
  <si>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</si>
  <si>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</si>
  <si>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</si>
  <si>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</si>
  <si>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</si>
  <si>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</si>
  <si>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</si>
  <si>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</si>
  <si>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</si>
  <si>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</si>
  <si>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</si>
  <si>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</si>
  <si>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</si>
  <si>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</si>
  <si>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</si>
  <si>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</si>
  <si>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</si>
  <si>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</si>
  <si>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</si>
  <si>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</si>
  <si>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</si>
  <si>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</si>
  <si>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</si>
  <si>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</si>
  <si>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</si>
  <si>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</si>
  <si>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</si>
  <si>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</si>
  <si>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</si>
  <si>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</si>
  <si>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</si>
  <si>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</si>
  <si>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</si>
  <si>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</si>
  <si>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</si>
  <si>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</si>
  <si>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</si>
  <si>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</si>
  <si>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</si>
  <si>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</si>
  <si>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</si>
  <si>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</si>
  <si>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</si>
  <si>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</si>
  <si>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</si>
  <si>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</si>
  <si>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</si>
  <si>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</si>
  <si>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</si>
  <si>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</si>
  <si>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</si>
  <si>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</si>
  <si>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</si>
  <si>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</si>
  <si>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</si>
  <si>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</si>
  <si>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</si>
  <si>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</si>
  <si>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</si>
  <si>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</si>
  <si>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</si>
  <si>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</si>
  <si>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</si>
  <si>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</si>
  <si>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</si>
  <si>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</si>
  <si>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</si>
  <si>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</si>
  <si>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</si>
  <si>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</si>
  <si>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</si>
  <si>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</si>
  <si>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</si>
  <si>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</si>
  <si>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</si>
  <si>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</si>
  <si>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</si>
  <si>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</si>
  <si>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</si>
  <si>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</si>
  <si>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</si>
  <si>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</si>
  <si>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</si>
  <si>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</si>
  <si>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</si>
  <si>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</si>
  <si>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</si>
  <si>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</si>
  <si>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</si>
  <si>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</si>
  <si>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</si>
  <si>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</si>
  <si>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</si>
  <si>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</si>
  <si>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</si>
  <si>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</si>
  <si>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</si>
  <si>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</si>
  <si>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</si>
  <si>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</si>
  <si>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</si>
  <si>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</si>
  <si>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</si>
  <si>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</si>
  <si>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</si>
  <si>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</si>
  <si>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</si>
  <si>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</si>
  <si>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</si>
  <si>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</si>
  <si>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</si>
  <si>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</si>
  <si>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</si>
  <si>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</si>
  <si>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</si>
  <si>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</si>
  <si>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</si>
  <si>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</si>
  <si>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</si>
  <si>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</si>
  <si>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</si>
  <si>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</si>
  <si>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</si>
  <si>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</si>
  <si>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</si>
  <si>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</si>
  <si>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</si>
  <si>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</si>
  <si>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</si>
  <si>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</si>
  <si>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</si>
  <si>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</si>
  <si>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</si>
  <si>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</si>
  <si>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</si>
  <si>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</si>
  <si>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</si>
  <si>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</si>
  <si>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</si>
  <si>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</si>
  <si>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</si>
  <si>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</si>
  <si>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</si>
  <si>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</si>
  <si>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</si>
  <si>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</si>
  <si>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</si>
  <si>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</si>
  <si>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</si>
  <si>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</si>
  <si>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</si>
  <si>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</si>
  <si>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</si>
  <si>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</si>
  <si>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</si>
  <si>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</si>
  <si>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</si>
  <si>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</si>
  <si>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</si>
  <si>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</si>
  <si>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</si>
  <si>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</si>
  <si>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</si>
  <si>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</si>
  <si>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</si>
  <si>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</si>
  <si>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</si>
  <si>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</si>
  <si>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</si>
  <si>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</si>
  <si>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</si>
  <si>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</si>
  <si>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</si>
  <si>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</si>
  <si>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</si>
  <si>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</si>
  <si>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</si>
  <si>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</si>
  <si>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</si>
  <si>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</si>
  <si>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</si>
  <si>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</si>
  <si>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</si>
  <si>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</si>
  <si>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</si>
  <si>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</si>
  <si>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</si>
  <si>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</si>
  <si>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</si>
  <si>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</si>
  <si>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</si>
  <si>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</si>
  <si>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</si>
  <si>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</si>
  <si>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</si>
  <si>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</si>
  <si>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</si>
  <si>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</si>
  <si>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</si>
  <si>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</si>
  <si>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</si>
  <si>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</si>
  <si>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</si>
  <si>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</si>
  <si>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</si>
  <si>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</si>
  <si>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</si>
  <si>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</si>
  <si>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</si>
  <si>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</si>
  <si>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</si>
  <si>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</si>
  <si>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</si>
  <si>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</si>
  <si>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</si>
  <si>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</si>
  <si>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</si>
  <si>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</si>
  <si>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</si>
  <si>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</si>
  <si>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</si>
  <si>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</si>
  <si>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</si>
  <si>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</si>
  <si>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</si>
  <si>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</si>
  <si>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</si>
  <si>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</si>
  <si>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</si>
  <si>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</si>
  <si>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</si>
  <si>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</si>
  <si>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</si>
  <si>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</si>
  <si>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</si>
  <si>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</si>
  <si>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</si>
  <si>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</si>
  <si>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</si>
  <si>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</si>
  <si>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</si>
  <si>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</si>
  <si>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</si>
  <si>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</si>
  <si>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</si>
  <si>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</si>
  <si>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</si>
  <si>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</si>
  <si>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</si>
  <si>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</si>
  <si>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</si>
  <si>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</si>
  <si>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</si>
  <si>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</si>
  <si>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</si>
  <si>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</si>
  <si>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</si>
  <si>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</si>
  <si>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</si>
  <si>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</si>
  <si>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</si>
  <si>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</si>
  <si>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</si>
  <si>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</si>
  <si>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</si>
  <si>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</si>
  <si>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</si>
  <si>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</si>
  <si>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</si>
  <si>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</si>
  <si>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</si>
  <si>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</si>
  <si>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</si>
  <si>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</si>
  <si>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</si>
  <si>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</si>
  <si>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</si>
  <si>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</si>
  <si>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</si>
  <si>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</si>
  <si>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</si>
  <si>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</si>
  <si>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</si>
  <si>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</si>
  <si>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</si>
  <si>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</si>
  <si>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</si>
  <si>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</si>
  <si>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</si>
  <si>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</si>
  <si>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</si>
  <si>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</si>
  <si>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</si>
  <si>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</si>
  <si>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</si>
  <si>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</si>
  <si>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</si>
  <si>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</si>
  <si>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</si>
  <si>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</si>
  <si>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</si>
  <si>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</si>
  <si>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</si>
  <si>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</si>
  <si>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</si>
  <si>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</si>
  <si>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</si>
  <si>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</si>
  <si>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</si>
  <si>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</si>
  <si>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</si>
  <si>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</si>
  <si>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</si>
  <si>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</si>
  <si>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</si>
  <si>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</si>
  <si>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</si>
  <si>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</si>
  <si>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</si>
  <si>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</si>
  <si>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</si>
  <si>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</si>
  <si>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</si>
  <si>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</si>
  <si>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</si>
  <si>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</si>
  <si>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</si>
  <si>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</si>
  <si>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</si>
  <si>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</si>
  <si>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</si>
  <si>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</si>
  <si>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</si>
  <si>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</si>
  <si>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</si>
  <si>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</si>
  <si>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</si>
  <si>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</si>
  <si>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</si>
  <si>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</si>
  <si>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</si>
  <si>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</si>
  <si>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</si>
  <si>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</si>
  <si>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</si>
  <si>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</si>
  <si>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</si>
  <si>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</si>
  <si>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</si>
  <si>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</si>
  <si>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</si>
  <si>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</si>
  <si>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</si>
  <si>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</si>
  <si>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</si>
  <si>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</si>
  <si>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</si>
  <si>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</si>
  <si>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</si>
  <si>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</si>
  <si>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</si>
  <si>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</si>
  <si>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</si>
  <si>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</si>
  <si>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</si>
  <si>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</si>
  <si>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</si>
  <si>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</si>
  <si>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</si>
  <si>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</si>
  <si>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</si>
  <si>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</si>
  <si>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</si>
  <si>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</si>
  <si>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</si>
  <si>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</si>
  <si>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</si>
  <si>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</si>
  <si>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</si>
  <si>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</si>
  <si>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</si>
  <si>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</si>
  <si>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</si>
  <si>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</si>
  <si>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</si>
  <si>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</si>
  <si>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</si>
  <si>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</si>
  <si>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</si>
  <si>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</si>
  <si>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</si>
  <si>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</si>
  <si>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</si>
  <si>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</si>
  <si>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</si>
  <si>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</si>
  <si>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</si>
  <si>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</si>
  <si>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</si>
  <si>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</si>
  <si>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</si>
  <si>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</si>
  <si>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</si>
  <si>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</si>
  <si>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</si>
  <si>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</si>
  <si>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</si>
  <si>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</si>
  <si>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</si>
  <si>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</si>
  <si>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</si>
  <si>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</si>
  <si>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</si>
  <si>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</si>
  <si>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</si>
  <si>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</si>
  <si>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</si>
  <si>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</si>
  <si>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</si>
  <si>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</si>
  <si>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</si>
  <si>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</si>
  <si>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</si>
  <si>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</si>
  <si>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</si>
  <si>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</si>
  <si>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</si>
  <si>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</si>
  <si>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</si>
  <si>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</si>
  <si>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</si>
  <si>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</si>
  <si>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</si>
  <si>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</si>
  <si>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</si>
  <si>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</si>
  <si>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</si>
  <si>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</si>
  <si>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</si>
  <si>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</si>
  <si>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</si>
  <si>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</si>
  <si>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</si>
  <si>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</si>
  <si>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</si>
  <si>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</si>
  <si>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</si>
  <si>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</si>
  <si>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</si>
  <si>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</si>
  <si>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</si>
  <si>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</si>
  <si>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</si>
  <si>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</si>
  <si>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</si>
  <si>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</si>
  <si>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</si>
  <si>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</si>
  <si>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</si>
  <si>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</si>
  <si>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</si>
  <si>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</si>
  <si>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</si>
  <si>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</si>
  <si>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</si>
  <si>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</si>
  <si>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</si>
  <si>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</si>
  <si>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</si>
  <si>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</si>
  <si>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</si>
  <si>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</si>
  <si>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</si>
  <si>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</si>
  <si>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</si>
  <si>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</si>
  <si>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</si>
  <si>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</si>
  <si>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</si>
  <si>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</si>
  <si>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</si>
  <si>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</si>
  <si>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</si>
  <si>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</si>
  <si>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</si>
  <si>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</si>
  <si>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</si>
  <si>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</si>
  <si>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</si>
  <si>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</si>
  <si>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</si>
  <si>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</si>
  <si>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</si>
  <si>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</si>
  <si>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</si>
  <si>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</si>
  <si>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</si>
  <si>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</si>
  <si>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</si>
  <si>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</si>
  <si>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</si>
  <si>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</si>
  <si>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</si>
  <si>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</si>
  <si>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</si>
  <si>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</si>
  <si>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</si>
  <si>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</si>
  <si>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</si>
  <si>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</si>
  <si>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</si>
  <si>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</si>
  <si>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</si>
  <si>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</si>
  <si>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</si>
  <si>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</si>
  <si>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</si>
  <si>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</si>
  <si>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</si>
  <si>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</si>
  <si>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</si>
  <si>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</si>
  <si>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</si>
  <si>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</si>
  <si>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</si>
  <si>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</si>
  <si>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</si>
  <si>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</si>
  <si>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</si>
  <si>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</si>
  <si>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</si>
  <si>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</si>
  <si>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</si>
  <si>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</si>
  <si>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</si>
  <si>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</si>
  <si>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</si>
  <si>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</si>
  <si>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</si>
  <si>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</si>
  <si>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</si>
  <si>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</si>
  <si>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</si>
  <si>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</si>
  <si>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</si>
  <si>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</si>
  <si>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</si>
  <si>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</si>
  <si>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</si>
  <si>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</si>
  <si>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</si>
  <si>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</si>
  <si>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</si>
  <si>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</si>
  <si>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</si>
  <si>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</si>
  <si>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</si>
  <si>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</si>
  <si>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</si>
  <si>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</si>
  <si>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</si>
  <si>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</si>
  <si>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</si>
  <si>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</si>
  <si>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</si>
  <si>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</si>
  <si>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</si>
  <si>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</si>
  <si>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</si>
  <si>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</si>
  <si>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</si>
  <si>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</si>
  <si>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</si>
  <si>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</si>
  <si>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</si>
  <si>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</si>
  <si>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</si>
  <si>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</si>
  <si>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</si>
  <si>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</si>
  <si>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</si>
  <si>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</si>
  <si>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</si>
  <si>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</si>
  <si>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</si>
  <si>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</si>
  <si>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</si>
  <si>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</si>
  <si>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</si>
  <si>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</si>
  <si>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</si>
  <si>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</si>
  <si>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</si>
  <si>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</si>
  <si>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</si>
  <si>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</si>
  <si>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</si>
  <si>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</si>
  <si>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</si>
  <si>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</si>
  <si>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</si>
  <si>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</si>
  <si>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</si>
  <si>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</si>
  <si>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</si>
  <si>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</si>
  <si>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</si>
  <si>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</si>
  <si>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</si>
  <si>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</si>
  <si>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</si>
  <si>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</si>
  <si>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</si>
  <si>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</si>
  <si>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</si>
  <si>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</si>
  <si>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</si>
  <si>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</si>
  <si>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</si>
  <si>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</si>
  <si>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</si>
  <si>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</si>
  <si>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</si>
  <si>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</si>
  <si>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</si>
  <si>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</si>
  <si>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</si>
  <si>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</si>
  <si>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</si>
  <si>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</si>
  <si>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</si>
  <si>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</si>
  <si>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</si>
  <si>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</si>
  <si>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</si>
  <si>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</si>
  <si>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</si>
  <si>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</si>
  <si>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</si>
  <si>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</si>
  <si>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</si>
  <si>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</si>
  <si>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</si>
  <si>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</si>
  <si>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</si>
  <si>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</si>
  <si>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</si>
  <si>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</si>
  <si>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</si>
  <si>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</si>
  <si>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</si>
  <si>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</si>
  <si>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</si>
  <si>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</si>
  <si>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</si>
  <si>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</si>
  <si>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</si>
  <si>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</si>
  <si>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</si>
  <si>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</si>
  <si>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</si>
  <si>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</si>
  <si>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</si>
  <si>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</si>
  <si>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</si>
  <si>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</si>
  <si>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</si>
  <si>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</si>
  <si>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</si>
  <si>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</si>
  <si>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</si>
  <si>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</si>
  <si>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</si>
  <si>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</si>
  <si>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</si>
  <si>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</si>
  <si>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</si>
  <si>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</si>
  <si>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</si>
  <si>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</si>
  <si>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</si>
  <si>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</si>
  <si>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</si>
  <si>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</si>
  <si>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</si>
  <si>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</si>
  <si>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</si>
  <si>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</si>
  <si>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</si>
  <si>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</si>
  <si>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</si>
  <si>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</si>
  <si>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</si>
  <si>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</si>
  <si>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</si>
  <si>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</si>
  <si>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</si>
  <si>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</si>
  <si>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</si>
  <si>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</si>
  <si>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</si>
  <si>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</si>
  <si>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</si>
  <si>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</si>
  <si>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</si>
  <si>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</si>
  <si>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</si>
  <si>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</si>
  <si>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</si>
  <si>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</si>
  <si>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</si>
  <si>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</si>
  <si>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</si>
  <si>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</si>
  <si>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</si>
  <si>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</si>
  <si>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</si>
  <si>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</si>
  <si>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</si>
  <si>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</si>
  <si>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</si>
  <si>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</si>
  <si>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</si>
  <si>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</si>
  <si>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</si>
  <si>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</si>
  <si>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</si>
  <si>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</si>
  <si>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</si>
  <si>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</si>
  <si>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</si>
  <si>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</si>
  <si>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</si>
  <si>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</si>
  <si>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</si>
  <si>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</si>
  <si>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</si>
  <si>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</si>
  <si>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</si>
  <si>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</si>
  <si>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</si>
  <si>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</si>
  <si>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</si>
  <si>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</si>
  <si>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</si>
  <si>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</si>
  <si>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</si>
  <si>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</si>
  <si>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</si>
  <si>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</si>
  <si>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</si>
  <si>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</si>
  <si>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</si>
  <si>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</si>
  <si>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</si>
  <si>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</si>
  <si>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</si>
  <si>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</si>
  <si>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</si>
  <si>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</si>
  <si>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</si>
  <si>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</si>
  <si>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</si>
  <si>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</si>
  <si>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</si>
  <si>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</si>
  <si>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</si>
  <si>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</si>
  <si>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</si>
  <si>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</si>
  <si>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</si>
  <si>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</si>
  <si>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</si>
  <si>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</si>
  <si>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</si>
  <si>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</si>
  <si>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</si>
  <si>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</si>
  <si>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</si>
  <si>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</si>
  <si>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</si>
  <si>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</si>
  <si>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</si>
  <si>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</si>
  <si>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</si>
  <si>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</si>
  <si>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</si>
  <si>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</si>
  <si>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</si>
  <si>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</si>
  <si>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</si>
  <si>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</si>
  <si>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</si>
  <si>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</si>
  <si>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</si>
  <si>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</si>
  <si>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</si>
  <si>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</si>
  <si>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</si>
  <si>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</si>
  <si>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</si>
  <si>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</si>
  <si>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</si>
  <si>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</si>
  <si>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</si>
  <si>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</si>
  <si>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</si>
  <si>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</si>
  <si>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</si>
  <si>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</si>
  <si>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</si>
  <si>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</si>
  <si>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</si>
  <si>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</si>
  <si>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</si>
  <si>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</si>
  <si>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</si>
  <si>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</si>
  <si>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</si>
  <si>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</si>
  <si>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</si>
  <si>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</si>
  <si>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</si>
  <si>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</si>
  <si>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</si>
  <si>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</si>
  <si>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</si>
  <si>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</si>
  <si>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</si>
  <si>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</si>
  <si>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</si>
  <si>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</si>
  <si>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</si>
  <si>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</si>
  <si>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</si>
  <si>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</si>
  <si>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</si>
  <si>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</si>
  <si>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</si>
  <si>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</si>
  <si>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</si>
  <si>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</si>
  <si>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</si>
  <si>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</si>
  <si>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</si>
  <si>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</si>
  <si>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</si>
  <si>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</si>
  <si>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</si>
  <si>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</si>
  <si>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</si>
  <si>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</si>
  <si>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</si>
  <si>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</si>
  <si>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</si>
  <si>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</si>
  <si>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</si>
  <si>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</si>
  <si>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</si>
  <si>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</si>
  <si>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</si>
  <si>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</si>
  <si>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</si>
  <si>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</si>
  <si>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</si>
  <si>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</si>
  <si>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</si>
  <si>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</si>
  <si>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</si>
  <si>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</si>
  <si>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</si>
  <si>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</si>
  <si>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</si>
  <si>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</si>
  <si>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</si>
  <si>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</si>
  <si>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</si>
  <si>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</si>
  <si>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</si>
  <si>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</si>
  <si>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</si>
  <si>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</si>
  <si>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</si>
  <si>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</si>
  <si>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</si>
  <si>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</si>
  <si>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</si>
  <si>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</si>
  <si>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</si>
  <si>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</si>
  <si>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</si>
  <si>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</si>
  <si>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</si>
  <si>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</si>
  <si>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</si>
  <si>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</si>
  <si>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</si>
  <si>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</si>
  <si>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</si>
  <si>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</si>
  <si>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</si>
  <si>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</si>
  <si>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</si>
  <si>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</si>
  <si>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</si>
  <si>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</si>
  <si>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</si>
  <si>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</si>
  <si>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</si>
  <si>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</si>
  <si>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</si>
  <si>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</si>
  <si>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</si>
  <si>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</si>
  <si>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</si>
  <si>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</si>
  <si>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</si>
  <si>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</si>
  <si>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</si>
  <si>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</si>
  <si>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</si>
  <si>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</si>
  <si>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</si>
  <si>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</si>
  <si>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</si>
  <si>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</si>
  <si>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</si>
  <si>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</si>
  <si>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</si>
  <si>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</si>
  <si>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</si>
  <si>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</si>
  <si>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</si>
  <si>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</si>
  <si>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</si>
  <si>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</si>
  <si>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</si>
  <si>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</si>
  <si>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</si>
  <si>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</si>
  <si>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</si>
  <si>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</si>
  <si>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</si>
  <si>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</si>
  <si>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</si>
  <si>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</si>
  <si>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</si>
  <si>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</si>
  <si>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</si>
  <si>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</si>
  <si>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</si>
  <si>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</si>
  <si>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</si>
  <si>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</si>
  <si>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</si>
  <si>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</si>
  <si>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</si>
  <si>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</si>
  <si>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</si>
  <si>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</si>
  <si>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</si>
  <si>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</si>
  <si>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</si>
  <si>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</si>
  <si>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</si>
  <si>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</si>
  <si>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</si>
  <si>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</si>
  <si>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</si>
  <si>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</si>
  <si>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</si>
  <si>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</si>
  <si>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</si>
  <si>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</si>
  <si>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</si>
  <si>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</si>
  <si>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</si>
  <si>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</si>
  <si>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</si>
  <si>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</si>
  <si>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</si>
  <si>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</si>
  <si>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</si>
  <si>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</si>
  <si>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</si>
  <si>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</si>
  <si>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</si>
  <si>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</si>
  <si>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</si>
  <si>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</si>
  <si>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</si>
  <si>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</si>
  <si>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</si>
  <si>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</si>
  <si>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</si>
  <si>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</si>
  <si>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</si>
  <si>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</si>
  <si>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</si>
  <si>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</si>
  <si>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</si>
  <si>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</si>
  <si>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</si>
  <si>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</si>
  <si>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</si>
  <si>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</si>
  <si>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</si>
  <si>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</si>
  <si>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</si>
  <si>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</si>
  <si>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</si>
  <si>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</si>
  <si>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</si>
  <si>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</si>
  <si>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</si>
  <si>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</si>
  <si>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</si>
  <si>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</si>
  <si>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</si>
  <si>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</si>
  <si>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</si>
  <si>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</si>
  <si>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</si>
  <si>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</si>
  <si>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</si>
  <si>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</si>
  <si>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</si>
  <si>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</si>
  <si>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</si>
  <si>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</si>
  <si>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</si>
  <si>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</si>
  <si>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</si>
  <si>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</si>
  <si>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</si>
  <si>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</si>
  <si>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</si>
  <si>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</si>
  <si>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</si>
  <si>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</si>
  <si>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</si>
  <si>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</si>
  <si>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</si>
  <si>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</si>
  <si>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</si>
  <si>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</si>
  <si>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</si>
  <si>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</si>
  <si>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</si>
  <si>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</si>
  <si>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</si>
  <si>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</si>
  <si>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</si>
  <si>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</si>
  <si>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</si>
  <si>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</si>
  <si>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</si>
  <si>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</si>
  <si>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</si>
  <si>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</si>
  <si>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</si>
  <si>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</si>
  <si>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</si>
  <si>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</si>
  <si>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</si>
  <si>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</si>
  <si>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</si>
  <si>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</si>
  <si>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</si>
  <si>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</si>
  <si>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</si>
  <si>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</si>
  <si>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</si>
  <si>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</si>
  <si>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</si>
  <si>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</si>
  <si>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</si>
  <si>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</si>
  <si>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</si>
  <si>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</si>
  <si>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</si>
  <si>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</si>
  <si>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</si>
  <si>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</si>
  <si>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</si>
  <si>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</si>
  <si>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</si>
  <si>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</si>
  <si>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</si>
  <si>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</si>
  <si>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</si>
  <si>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</si>
  <si>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</si>
  <si>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</si>
  <si>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</si>
  <si>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</si>
  <si>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</si>
  <si>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</si>
  <si>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</si>
  <si>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</si>
  <si>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</si>
  <si>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</si>
  <si>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</si>
  <si>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</si>
  <si>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</si>
  <si>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</si>
  <si>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</si>
  <si>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</si>
  <si>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</si>
  <si>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</si>
  <si>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</si>
  <si>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</si>
  <si>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</si>
  <si>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</si>
  <si>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</si>
  <si>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</si>
  <si>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</si>
  <si>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</si>
  <si>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</si>
  <si>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</si>
  <si>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</si>
  <si>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</si>
  <si>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</si>
  <si>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</si>
  <si>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</si>
  <si>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</si>
  <si>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</si>
  <si>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</si>
  <si>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</si>
  <si>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</si>
  <si>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</si>
  <si>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</si>
  <si>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</si>
  <si>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</si>
  <si>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</si>
  <si>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</si>
  <si>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</si>
  <si>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</si>
  <si>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</si>
  <si>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</si>
  <si>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</si>
  <si>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</si>
  <si>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</si>
  <si>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</si>
  <si>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</si>
  <si>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</si>
  <si>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</si>
  <si>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</si>
  <si>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</si>
  <si>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</si>
  <si>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</si>
  <si>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</si>
  <si>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</si>
  <si>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</si>
  <si>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</si>
  <si>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</si>
  <si>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</si>
  <si>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</si>
  <si>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</si>
  <si>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</si>
  <si>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</si>
  <si>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</si>
  <si>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</si>
  <si>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</si>
  <si>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</si>
  <si>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</si>
  <si>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</si>
  <si>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</si>
  <si>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</si>
  <si>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</si>
  <si>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</si>
  <si>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</si>
  <si>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</si>
  <si>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</si>
  <si>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</si>
  <si>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</si>
  <si>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</si>
  <si>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</si>
  <si>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</si>
  <si>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</si>
  <si>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</si>
  <si>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</si>
  <si>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</si>
  <si>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</si>
  <si>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</si>
  <si>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</si>
  <si>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</si>
  <si>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</si>
  <si>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</si>
  <si>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</si>
  <si>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</si>
  <si>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</si>
  <si>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</si>
  <si>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</si>
  <si>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</si>
  <si>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</si>
  <si>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</si>
  <si>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</si>
  <si>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</si>
  <si>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</si>
  <si>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</si>
  <si>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</si>
  <si>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</si>
  <si>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</si>
  <si>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</si>
  <si>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</si>
  <si>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</si>
  <si>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</si>
  <si>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</si>
  <si>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</si>
  <si>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</si>
  <si>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</si>
  <si>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</si>
  <si>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</si>
  <si>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</si>
  <si>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</si>
  <si>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</si>
  <si>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</si>
  <si>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</si>
  <si>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</si>
  <si>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</si>
  <si>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</si>
  <si>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</si>
  <si>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</si>
  <si>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</si>
  <si>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</si>
  <si>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</si>
  <si>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</si>
  <si>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</si>
  <si>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</si>
  <si>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</si>
  <si>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</si>
  <si>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</si>
  <si>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</si>
  <si>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</si>
  <si>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</si>
  <si>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</si>
  <si>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</si>
  <si>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</si>
  <si>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</si>
  <si>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</si>
  <si>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</si>
  <si>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</si>
  <si>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</si>
  <si>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</si>
  <si>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</si>
  <si>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</si>
  <si>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</si>
  <si>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</si>
  <si>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</si>
  <si>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</si>
  <si>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</si>
  <si>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</si>
  <si>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</si>
  <si>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</si>
  <si>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</si>
  <si>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</si>
  <si>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</si>
  <si>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</si>
  <si>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</si>
  <si>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</si>
  <si>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</si>
  <si>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</si>
  <si>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</si>
  <si>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</si>
  <si>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</si>
  <si>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</si>
  <si>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</si>
  <si>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</si>
  <si>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</si>
  <si>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</si>
  <si>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</si>
  <si>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</si>
  <si>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</si>
  <si>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</si>
  <si>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</si>
  <si>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</si>
  <si>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</si>
  <si>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</si>
  <si>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</si>
  <si>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</si>
  <si>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</si>
  <si>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</si>
  <si>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</si>
  <si>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</si>
  <si>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</si>
  <si>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</si>
  <si>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</si>
  <si>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</si>
  <si>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</si>
  <si>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</si>
  <si>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</si>
  <si>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</si>
  <si>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</si>
  <si>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</si>
  <si>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</si>
  <si>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</si>
  <si>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</si>
  <si>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</si>
  <si>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</si>
  <si>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</si>
  <si>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</si>
  <si>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</si>
  <si>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</si>
  <si>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</si>
  <si>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</si>
  <si>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</si>
  <si>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</si>
  <si>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</si>
  <si>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</si>
  <si>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</si>
  <si>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</si>
  <si>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</si>
  <si>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</si>
  <si>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</si>
  <si>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</si>
  <si>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</si>
  <si>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</si>
  <si>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</si>
  <si>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</si>
  <si>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</si>
  <si>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</si>
  <si>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</si>
  <si>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</si>
  <si>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</si>
  <si>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</si>
  <si>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</si>
  <si>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</si>
  <si>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</si>
  <si>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</si>
  <si>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</si>
  <si>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</si>
  <si>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</si>
  <si>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</si>
  <si>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</si>
  <si>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</si>
  <si>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</si>
  <si>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</si>
  <si>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</si>
  <si>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</si>
  <si>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</si>
  <si>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</si>
  <si>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</si>
  <si>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</si>
  <si>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</si>
  <si>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</si>
  <si>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</si>
  <si>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</si>
  <si>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</si>
  <si>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</si>
  <si>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</si>
  <si>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</si>
  <si>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</si>
  <si>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</si>
  <si>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</si>
  <si>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</si>
  <si>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</si>
  <si>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</si>
  <si>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</si>
  <si>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</si>
  <si>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</si>
  <si>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</si>
  <si>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</si>
  <si>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</si>
  <si>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</si>
  <si>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</si>
  <si>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</si>
  <si>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</si>
  <si>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</si>
  <si>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</si>
  <si>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</si>
  <si>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</si>
  <si>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</si>
  <si>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</si>
  <si>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</si>
  <si>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</si>
  <si>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</si>
  <si>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</si>
  <si>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</si>
  <si>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</si>
  <si>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</si>
  <si>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</si>
  <si>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</si>
  <si>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</si>
  <si>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</si>
  <si>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</si>
  <si>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</si>
  <si>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</si>
  <si>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</si>
  <si>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</si>
  <si>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</si>
  <si>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</si>
  <si>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</si>
  <si>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</si>
  <si>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</si>
  <si>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</si>
  <si>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</si>
  <si>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</si>
  <si>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</si>
  <si>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</si>
  <si>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</si>
  <si>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</si>
  <si>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</si>
  <si>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</si>
  <si>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</si>
  <si>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</si>
  <si>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</si>
  <si>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</si>
  <si>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</si>
  <si>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</si>
  <si>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</si>
  <si>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</si>
  <si>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</si>
  <si>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</si>
  <si>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</si>
  <si>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</si>
  <si>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</si>
  <si>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</si>
  <si>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</si>
  <si>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</si>
  <si>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</si>
  <si>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</si>
  <si>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</si>
  <si>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</si>
  <si>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</si>
  <si>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</si>
  <si>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</si>
  <si>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</si>
  <si>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</si>
  <si>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</si>
  <si>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</si>
  <si>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</si>
  <si>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</si>
  <si>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</si>
  <si>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</si>
  <si>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</si>
  <si>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</si>
  <si>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</si>
  <si>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</si>
  <si>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</si>
  <si>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</si>
  <si>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</si>
  <si>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</si>
  <si>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</si>
  <si>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</si>
  <si>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</si>
  <si>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</si>
  <si>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</si>
  <si>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</si>
  <si>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</si>
  <si>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</si>
  <si>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</si>
  <si>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</si>
  <si>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</si>
  <si>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</si>
  <si>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</si>
  <si>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</si>
  <si>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</si>
  <si>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</si>
  <si>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</si>
  <si>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</si>
  <si>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</si>
  <si>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</si>
  <si>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</si>
  <si>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</si>
  <si>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</si>
  <si>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</si>
  <si>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</si>
  <si>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</si>
  <si>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</si>
  <si>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</si>
  <si>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</si>
  <si>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</si>
  <si>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</si>
  <si>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</si>
  <si>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</si>
  <si>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</si>
  <si>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</si>
  <si>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</si>
  <si>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</si>
  <si>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</si>
  <si>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</si>
  <si>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</si>
  <si>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</si>
  <si>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</si>
  <si>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</si>
  <si>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</si>
  <si>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</si>
  <si>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</si>
  <si>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</si>
  <si>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</si>
  <si>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</si>
  <si>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</si>
  <si>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</si>
  <si>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</si>
  <si>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</si>
  <si>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</si>
  <si>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</si>
  <si>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</si>
  <si>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</si>
  <si>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</si>
  <si>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</si>
  <si>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</si>
  <si>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</si>
  <si>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</si>
  <si>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</si>
  <si>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</si>
  <si>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</si>
  <si>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</si>
  <si>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</si>
  <si>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</si>
  <si>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</si>
  <si>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</si>
  <si>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</si>
  <si>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</si>
  <si>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</si>
  <si>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</si>
  <si>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</si>
  <si>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</si>
  <si>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</si>
  <si>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</si>
  <si>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</si>
  <si>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</si>
  <si>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</si>
  <si>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</si>
  <si>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</si>
  <si>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</si>
  <si>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</si>
  <si>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</si>
  <si>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</si>
  <si>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</si>
  <si>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</si>
  <si>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</si>
  <si>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</si>
  <si>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</si>
  <si>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</si>
  <si>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</si>
  <si>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</si>
  <si>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</si>
  <si>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</si>
  <si>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</si>
  <si>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</si>
  <si>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</si>
  <si>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</si>
  <si>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</si>
  <si>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</si>
  <si>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</si>
  <si>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</si>
  <si>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</si>
  <si>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</si>
  <si>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</si>
  <si>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</si>
  <si>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</si>
  <si>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</si>
  <si>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</si>
  <si>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</si>
  <si>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</si>
  <si>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</si>
  <si>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</si>
  <si>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</si>
  <si>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</si>
  <si>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</si>
  <si>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</si>
  <si>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</si>
  <si>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</si>
  <si>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</si>
  <si>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</si>
  <si>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</si>
  <si>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</si>
  <si>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</si>
  <si>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</si>
  <si>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</si>
  <si>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</si>
  <si>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</si>
  <si>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</si>
  <si>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</si>
  <si>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</si>
  <si>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</si>
  <si>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</si>
  <si>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</si>
  <si>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</si>
  <si>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</si>
  <si>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</si>
  <si>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</si>
  <si>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</si>
  <si>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</si>
  <si>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</si>
  <si>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</si>
  <si>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</si>
  <si>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</si>
  <si>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</si>
  <si>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</si>
  <si>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</si>
  <si>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</si>
  <si>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</si>
  <si>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</si>
  <si>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</si>
  <si>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</si>
  <si>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</si>
  <si>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</si>
  <si>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</si>
  <si>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</si>
  <si>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</si>
  <si>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</si>
  <si>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</si>
  <si>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</si>
  <si>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</si>
  <si>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</si>
  <si>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</si>
  <si>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</si>
  <si>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</si>
  <si>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</si>
  <si>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</si>
  <si>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</si>
  <si>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</si>
  <si>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</si>
  <si>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</si>
  <si>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</si>
  <si>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</si>
  <si>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</si>
  <si>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</si>
  <si>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</si>
  <si>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</si>
  <si>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</si>
  <si>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</si>
  <si>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</si>
  <si>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</si>
  <si>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</si>
  <si>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</si>
  <si>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</si>
  <si>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</si>
  <si>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</si>
  <si>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</si>
  <si>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</si>
  <si>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</si>
  <si>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</si>
  <si>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</si>
  <si>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</si>
  <si>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</si>
  <si>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</si>
  <si>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</si>
  <si>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</si>
  <si>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</si>
  <si>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</si>
  <si>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</si>
  <si>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</si>
  <si>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</si>
  <si>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</si>
  <si>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</si>
  <si>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</si>
  <si>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</si>
  <si>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</si>
  <si>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</si>
  <si>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</si>
  <si>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</si>
  <si>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</si>
  <si>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</si>
  <si>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</si>
  <si>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</si>
  <si>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</si>
  <si>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</si>
  <si>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</si>
  <si>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</si>
  <si>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</si>
  <si>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</si>
  <si>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</si>
  <si>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</si>
  <si>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</si>
  <si>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</si>
  <si>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</si>
  <si>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</si>
  <si>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</si>
  <si>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</si>
  <si>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</si>
  <si>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</si>
  <si>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</si>
  <si>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</si>
  <si>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</si>
  <si>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</si>
  <si>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</si>
  <si>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</si>
  <si>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</si>
  <si>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</si>
  <si>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</si>
  <si>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</si>
  <si>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</si>
  <si>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</si>
  <si>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</si>
  <si>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</si>
  <si>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</si>
  <si>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</si>
  <si>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</si>
  <si>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</si>
  <si>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</si>
  <si>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</si>
  <si>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</si>
  <si>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</si>
  <si>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</si>
  <si>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</si>
  <si>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</si>
  <si>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</si>
  <si>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</si>
  <si>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</si>
  <si>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</si>
  <si>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</si>
  <si>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</si>
  <si>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</si>
  <si>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</si>
  <si>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</si>
  <si>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</si>
  <si>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</si>
  <si>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</si>
  <si>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</si>
  <si>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</si>
  <si>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</si>
  <si>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</si>
  <si>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</si>
  <si>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</si>
  <si>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</si>
  <si>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</si>
  <si>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</si>
  <si>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</si>
  <si>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</si>
  <si>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</si>
  <si>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</si>
  <si>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</si>
  <si>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</si>
  <si>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</si>
  <si>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</si>
  <si>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</si>
  <si>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</si>
  <si>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</si>
  <si>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</si>
  <si>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</si>
  <si>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</si>
  <si>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</si>
  <si>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</si>
  <si>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</si>
  <si>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</si>
  <si>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</si>
  <si>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</si>
  <si>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</si>
  <si>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</si>
  <si>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</si>
  <si>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</si>
  <si>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</si>
  <si>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</si>
  <si>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</si>
  <si>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</si>
  <si>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</si>
  <si>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</si>
  <si>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</si>
  <si>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</si>
  <si>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</si>
  <si>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</si>
  <si>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</si>
  <si>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</si>
  <si>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</si>
  <si>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</si>
  <si>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</si>
  <si>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</si>
  <si>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</si>
  <si>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</si>
  <si>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</si>
  <si>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</si>
  <si>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</si>
  <si>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</si>
  <si>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</si>
  <si>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</si>
  <si>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</si>
  <si>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</si>
  <si>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</si>
  <si>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</si>
  <si>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</si>
  <si>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</si>
  <si>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</si>
  <si>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</si>
  <si>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</si>
  <si>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</si>
  <si>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</si>
  <si>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</si>
  <si>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</si>
  <si>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</si>
  <si>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</si>
  <si>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</si>
  <si>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</si>
  <si>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</si>
  <si>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</si>
  <si>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</si>
  <si>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</si>
  <si>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</si>
  <si>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</si>
  <si>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</si>
  <si>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</si>
  <si>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</si>
  <si>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</si>
  <si>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</si>
  <si>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</si>
  <si>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</si>
  <si>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</si>
  <si>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</si>
  <si>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</si>
  <si>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</si>
  <si>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</si>
  <si>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</si>
  <si>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</si>
  <si>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</si>
  <si>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</si>
  <si>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</si>
  <si>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</si>
  <si>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</si>
  <si>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</si>
  <si>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</si>
  <si>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</si>
  <si>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</si>
  <si>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</si>
  <si>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</si>
  <si>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</si>
  <si>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</si>
  <si>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</si>
  <si>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</si>
  <si>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</si>
  <si>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</si>
  <si>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</si>
  <si>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</si>
  <si>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</si>
  <si>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</si>
  <si>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</si>
  <si>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</si>
  <si>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</si>
  <si>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</si>
  <si>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</si>
  <si>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</si>
  <si>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</si>
  <si>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</si>
  <si>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</si>
  <si>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</si>
  <si>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</si>
  <si>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</si>
  <si>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</si>
  <si>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</si>
  <si>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</si>
  <si>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</si>
  <si>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</si>
  <si>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</si>
  <si>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</si>
  <si>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</si>
  <si>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</si>
  <si>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</si>
  <si>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</si>
  <si>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</si>
  <si>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</si>
  <si>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</si>
  <si>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</si>
  <si>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</si>
  <si>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</si>
  <si>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</si>
  <si>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</si>
  <si>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</si>
  <si>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</si>
  <si>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</si>
  <si>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</si>
  <si>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</si>
  <si>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</si>
  <si>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</si>
  <si>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</si>
  <si>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</si>
  <si>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</si>
  <si>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</si>
  <si>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</si>
  <si>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</si>
  <si>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</si>
  <si>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</si>
  <si>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</si>
  <si>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</si>
  <si>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</si>
  <si>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</si>
  <si>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</si>
  <si>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</si>
  <si>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</si>
  <si>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</si>
  <si>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</si>
  <si>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</si>
  <si>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</si>
  <si>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</si>
  <si>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</si>
  <si>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</si>
  <si>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</si>
  <si>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</si>
  <si>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</si>
  <si>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</si>
  <si>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</si>
  <si>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</si>
  <si>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</si>
  <si>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</si>
  <si>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</si>
  <si>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</si>
  <si>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</si>
  <si>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</si>
  <si>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</si>
  <si>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</si>
  <si>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</si>
  <si>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</si>
  <si>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</si>
  <si>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</si>
  <si>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</si>
  <si>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</si>
  <si>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</si>
  <si>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</si>
  <si>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</si>
  <si>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</si>
  <si>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</si>
  <si>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</si>
  <si>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</si>
  <si>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</si>
  <si>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</si>
  <si>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</si>
  <si>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</si>
  <si>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</si>
  <si>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</si>
  <si>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</si>
  <si>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</si>
  <si>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</si>
  <si>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</si>
  <si>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</si>
  <si>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</si>
  <si>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</si>
  <si>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</si>
  <si>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</si>
  <si>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</si>
  <si>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</si>
  <si>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</si>
  <si>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</si>
  <si>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</si>
  <si>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</si>
  <si>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</si>
  <si>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</si>
  <si>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</si>
  <si>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</si>
  <si>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</si>
  <si>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</si>
  <si>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</si>
  <si>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</si>
  <si>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</si>
  <si>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</si>
  <si>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</si>
  <si>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</si>
  <si>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</si>
  <si>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</si>
  <si>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</si>
  <si>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</si>
  <si>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</si>
  <si>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</si>
  <si>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</si>
  <si>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</si>
  <si>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</si>
  <si>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</si>
  <si>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</si>
  <si>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</si>
  <si>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</si>
  <si>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</si>
  <si>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</si>
  <si>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</si>
  <si>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</si>
  <si>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</si>
  <si>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</si>
  <si>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</si>
  <si>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</si>
  <si>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</si>
  <si>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</si>
  <si>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</si>
  <si>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</si>
  <si>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</si>
  <si>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</si>
  <si>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</si>
  <si>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</si>
  <si>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</si>
  <si>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</si>
  <si>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</si>
  <si>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</si>
  <si>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</si>
  <si>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</si>
  <si>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</si>
  <si>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</si>
  <si>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</si>
  <si>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</si>
  <si>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</si>
  <si>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</si>
  <si>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</si>
  <si>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</si>
  <si>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</si>
  <si>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</si>
  <si>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</si>
  <si>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</si>
  <si>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</si>
  <si>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</si>
  <si>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</si>
  <si>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</si>
  <si>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</si>
  <si>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</si>
  <si>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</si>
  <si>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</si>
  <si>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</si>
  <si>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</si>
  <si>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</si>
  <si>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</si>
  <si>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</si>
  <si>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</si>
  <si>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</si>
  <si>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</si>
  <si>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</si>
  <si>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</si>
  <si>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</si>
  <si>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</si>
  <si>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</si>
  <si>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</si>
  <si>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</si>
  <si>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</si>
  <si>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</si>
  <si>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</si>
  <si>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</si>
  <si>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</si>
  <si>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</si>
  <si>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</si>
  <si>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</si>
  <si>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</si>
  <si>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</si>
  <si>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</si>
  <si>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</si>
  <si>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</si>
  <si>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</si>
  <si>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</si>
  <si>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</si>
  <si>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</si>
  <si>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</si>
  <si>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</si>
  <si>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</si>
  <si>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</si>
  <si>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</si>
  <si>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</si>
  <si>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</si>
  <si>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</si>
  <si>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</si>
  <si>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</si>
  <si>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</si>
  <si>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</si>
  <si>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</si>
  <si>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</si>
  <si>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</si>
  <si>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</si>
  <si>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</si>
  <si>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</si>
  <si>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</si>
  <si>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</si>
  <si>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</si>
  <si>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</si>
  <si>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</si>
  <si>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</si>
  <si>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</si>
  <si>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</si>
  <si>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</si>
  <si>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</si>
  <si>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</si>
  <si>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</si>
  <si>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</si>
  <si>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</si>
  <si>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</si>
  <si>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</si>
  <si>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</si>
  <si>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</si>
  <si>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</si>
  <si>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</si>
  <si>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</si>
  <si>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</si>
  <si>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</si>
  <si>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</si>
  <si>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</si>
  <si>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</si>
  <si>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</si>
  <si>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</si>
  <si>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</si>
  <si>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</si>
  <si>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</si>
  <si>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</si>
  <si>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</si>
  <si>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</si>
  <si>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</si>
  <si>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</si>
  <si>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</si>
  <si>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</si>
  <si>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</si>
  <si>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</si>
  <si>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</si>
  <si>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</si>
  <si>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</si>
  <si>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</si>
  <si>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</si>
  <si>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</si>
  <si>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</si>
  <si>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</si>
  <si>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</si>
  <si>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</si>
  <si>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</si>
  <si>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</si>
  <si>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</si>
  <si>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</si>
  <si>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</si>
  <si>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</si>
  <si>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</si>
  <si>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</si>
  <si>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</si>
  <si>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</si>
  <si>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</si>
  <si>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</si>
  <si>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</si>
  <si>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</si>
  <si>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</si>
  <si>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</si>
  <si>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</si>
  <si>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</si>
  <si>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</si>
  <si>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</si>
  <si>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</si>
  <si>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</si>
  <si>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</si>
  <si>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</si>
  <si>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</si>
  <si>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</si>
  <si>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</si>
  <si>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</si>
  <si>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</si>
  <si>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</si>
  <si>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</si>
  <si>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</si>
  <si>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</si>
  <si>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</si>
  <si>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</si>
  <si>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</si>
  <si>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</si>
  <si>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</si>
  <si>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</si>
  <si>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</si>
  <si>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</si>
  <si>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</si>
  <si>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</si>
  <si>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</si>
  <si>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</si>
  <si>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</si>
  <si>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</si>
  <si>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</si>
  <si>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</si>
  <si>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</si>
  <si>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</si>
  <si>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</si>
  <si>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</si>
  <si>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</si>
  <si>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</si>
  <si>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</si>
  <si>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</si>
  <si>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</si>
  <si>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</si>
  <si>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</si>
  <si>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</si>
  <si>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</si>
  <si>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</si>
  <si>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</si>
  <si>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</si>
  <si>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</si>
  <si>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</si>
  <si>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</si>
  <si>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</si>
  <si>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</si>
  <si>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</si>
  <si>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</si>
  <si>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</si>
  <si>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</si>
  <si>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</si>
  <si>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</si>
  <si>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</si>
  <si>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</si>
  <si>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</si>
  <si>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</si>
  <si>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</si>
  <si>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</si>
  <si>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</si>
  <si>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</si>
  <si>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</si>
  <si>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</si>
  <si>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</si>
  <si>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</si>
  <si>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</si>
  <si>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</si>
  <si>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</si>
  <si>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</si>
  <si>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</si>
  <si>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</si>
  <si>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</si>
  <si>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</si>
  <si>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</si>
  <si>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</si>
  <si>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</si>
  <si>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</si>
  <si>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</si>
  <si>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</si>
  <si>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</si>
  <si>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</si>
  <si>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</si>
  <si>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</si>
  <si>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</si>
  <si>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</si>
  <si>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</si>
  <si>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</si>
  <si>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</si>
  <si>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</si>
  <si>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</si>
  <si>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</si>
  <si>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</si>
  <si>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</si>
  <si>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</si>
  <si>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</si>
  <si>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</si>
  <si>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</si>
  <si>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</si>
  <si>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</si>
  <si>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</si>
  <si>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</si>
  <si>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</si>
  <si>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</si>
  <si>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</si>
  <si>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</si>
  <si>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</si>
  <si>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</si>
  <si>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</si>
  <si>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</si>
  <si>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</si>
  <si>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</si>
  <si>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</si>
  <si>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</si>
  <si>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</si>
  <si>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</si>
  <si>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</si>
  <si>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</si>
  <si>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</si>
  <si>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</si>
  <si>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</si>
  <si>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</si>
  <si>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</si>
  <si>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</si>
  <si>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</si>
  <si>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</si>
  <si>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</si>
  <si>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</si>
  <si>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</si>
  <si>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</si>
  <si>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</si>
  <si>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</si>
  <si>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</si>
  <si>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</si>
  <si>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</si>
  <si>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</si>
  <si>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</si>
  <si>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</si>
  <si>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</si>
  <si>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</si>
  <si>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</si>
  <si>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</si>
  <si>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</si>
  <si>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</si>
  <si>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</si>
  <si>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</si>
  <si>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</si>
  <si>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</si>
  <si>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</si>
  <si>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</si>
  <si>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</si>
  <si>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</si>
  <si>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</si>
  <si>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</si>
  <si>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</si>
  <si>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</si>
  <si>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</si>
  <si>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</si>
  <si>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</si>
  <si>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</si>
  <si>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</si>
  <si>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</si>
  <si>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</si>
  <si>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</si>
  <si>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</si>
  <si>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</si>
  <si>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</si>
  <si>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</si>
  <si>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</si>
  <si>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</si>
  <si>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</si>
  <si>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</si>
  <si>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</si>
  <si>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</si>
  <si>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</si>
  <si>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</si>
  <si>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</si>
  <si>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</si>
  <si>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</si>
  <si>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</si>
  <si>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</si>
  <si>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</si>
  <si>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</si>
  <si>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</si>
  <si>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</si>
  <si>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</si>
  <si>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</si>
  <si>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</si>
  <si>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</si>
  <si>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</si>
  <si>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</si>
  <si>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</si>
  <si>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</si>
  <si>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</si>
  <si>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</si>
  <si>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</si>
  <si>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</si>
  <si>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</si>
  <si>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</si>
  <si>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</si>
  <si>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</si>
  <si>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</si>
  <si>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</si>
  <si>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</si>
  <si>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</si>
  <si>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</si>
  <si>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</si>
  <si>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</si>
  <si>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</si>
  <si>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</si>
  <si>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</si>
  <si>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</si>
  <si>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</si>
  <si>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</si>
  <si>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</si>
  <si>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</si>
  <si>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</si>
  <si>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</si>
  <si>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</si>
  <si>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</si>
  <si>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</si>
  <si>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</si>
  <si>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</si>
  <si>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</si>
  <si>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</si>
  <si>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</si>
  <si>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</si>
  <si>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</si>
  <si>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</si>
  <si>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</si>
  <si>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</si>
  <si>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</si>
  <si>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</si>
  <si>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</si>
  <si>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</si>
  <si>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</si>
  <si>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</si>
  <si>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</si>
  <si>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</si>
  <si>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</si>
  <si>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</si>
  <si>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</si>
  <si>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</si>
  <si>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</si>
  <si>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</si>
  <si>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</si>
  <si>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</si>
  <si>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</si>
  <si>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</si>
  <si>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</si>
  <si>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</si>
  <si>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</si>
  <si>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</si>
  <si>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</si>
  <si>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</si>
  <si>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</si>
  <si>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</si>
  <si>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</si>
  <si>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</si>
  <si>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</si>
  <si>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</si>
  <si>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</si>
  <si>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</si>
  <si>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</si>
  <si>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</si>
  <si>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</si>
  <si>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</si>
  <si>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</si>
  <si>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</si>
  <si>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</si>
  <si>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</si>
  <si>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</si>
  <si>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</si>
  <si>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</si>
  <si>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</si>
  <si>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</si>
  <si>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</si>
  <si>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</si>
  <si>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</si>
  <si>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</si>
  <si>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</si>
  <si>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</si>
  <si>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</si>
  <si>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</si>
  <si>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</si>
  <si>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</si>
  <si>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</si>
  <si>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</si>
  <si>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</si>
  <si>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</si>
  <si>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</si>
  <si>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</si>
  <si>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</si>
  <si>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</si>
  <si>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</si>
  <si>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</si>
  <si>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</si>
  <si>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</si>
  <si>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</si>
  <si>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</si>
  <si>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</si>
  <si>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</si>
  <si>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</si>
  <si>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</si>
  <si>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</si>
  <si>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</si>
  <si>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</si>
  <si>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</si>
  <si>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</si>
  <si>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</si>
  <si>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</si>
  <si>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</si>
  <si>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</si>
  <si>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</si>
  <si>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</si>
  <si>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</si>
  <si>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</si>
  <si>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</si>
  <si>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</si>
  <si>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</si>
  <si>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</si>
  <si>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</si>
  <si>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</si>
  <si>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</si>
  <si>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</si>
  <si>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</si>
  <si>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</si>
  <si>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</si>
  <si>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</si>
  <si>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</si>
  <si>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</si>
  <si>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</si>
  <si>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</si>
  <si>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</si>
  <si>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</si>
  <si>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</si>
  <si>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</si>
  <si>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</si>
  <si>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</si>
  <si>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</si>
  <si>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</si>
  <si>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</si>
  <si>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</si>
  <si>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</si>
  <si>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</si>
  <si>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</si>
  <si>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</si>
  <si>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</si>
  <si>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</si>
  <si>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</si>
  <si>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</si>
  <si>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</si>
  <si>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</si>
  <si>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</si>
  <si>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</si>
  <si>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</si>
  <si>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</si>
  <si>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</si>
  <si>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</si>
  <si>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</si>
  <si>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</si>
  <si>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</si>
  <si>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</si>
  <si>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</si>
  <si>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</si>
  <si>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</si>
  <si>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</si>
  <si>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</si>
  <si>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</si>
  <si>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</si>
  <si>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</si>
  <si>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</si>
  <si>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</si>
  <si>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</si>
  <si>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</si>
  <si>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</si>
  <si>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</si>
  <si>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</si>
  <si>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</si>
  <si>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</si>
  <si>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</si>
  <si>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</si>
  <si>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</si>
  <si>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</si>
  <si>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</si>
  <si>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</si>
  <si>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</si>
  <si>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</si>
  <si>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</si>
  <si>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</si>
  <si>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</si>
  <si>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</si>
  <si>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</si>
  <si>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</si>
  <si>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</si>
  <si>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</si>
  <si>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</si>
  <si>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</si>
  <si>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</si>
  <si>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</si>
  <si>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</si>
  <si>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</si>
  <si>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</si>
  <si>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</si>
  <si>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</si>
  <si>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</si>
  <si>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</si>
  <si>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</si>
  <si>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</si>
  <si>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</si>
  <si>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</si>
  <si>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</si>
  <si>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</si>
  <si>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</si>
  <si>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</si>
  <si>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</si>
  <si>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</si>
  <si>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</si>
  <si>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</si>
  <si>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</si>
  <si>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</si>
  <si>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</si>
  <si>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</si>
  <si>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</si>
  <si>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</si>
  <si>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</si>
  <si>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</si>
  <si>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</si>
  <si>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</si>
  <si>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</si>
  <si>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</si>
  <si>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</si>
  <si>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</si>
  <si>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</si>
  <si>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</si>
  <si>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</si>
  <si>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</si>
  <si>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</si>
  <si>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</si>
  <si>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</si>
  <si>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</si>
  <si>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</si>
  <si>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</si>
  <si>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</si>
  <si>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</si>
  <si>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</si>
  <si>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</si>
  <si>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</si>
  <si>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</si>
  <si>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</si>
  <si>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</si>
  <si>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</si>
  <si>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</si>
  <si>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</si>
  <si>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</si>
  <si>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</si>
  <si>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</si>
  <si>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</si>
  <si>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</si>
  <si>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</si>
  <si>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</si>
  <si>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</si>
  <si>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</si>
  <si>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</si>
  <si>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</si>
  <si>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</si>
  <si>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</si>
  <si>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</si>
  <si>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</si>
  <si>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</si>
  <si>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</si>
  <si>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</si>
  <si>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</si>
  <si>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</si>
  <si>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</si>
  <si>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</si>
  <si>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</si>
  <si>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</si>
  <si>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</si>
  <si>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</si>
  <si>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</si>
  <si>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</si>
  <si>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</si>
  <si>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</si>
  <si>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</si>
  <si>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</si>
  <si>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</si>
  <si>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</si>
  <si>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</si>
  <si>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</si>
  <si>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</si>
  <si>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</si>
  <si>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</si>
  <si>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</si>
  <si>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</si>
  <si>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</si>
  <si>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</si>
  <si>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</si>
  <si>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</si>
  <si>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</si>
  <si>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</si>
  <si>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</si>
  <si>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</si>
  <si>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</si>
  <si>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</si>
  <si>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</si>
  <si>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</si>
  <si>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</si>
  <si>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</si>
  <si>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</si>
  <si>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</si>
  <si>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</si>
  <si>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</si>
  <si>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</si>
  <si>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</si>
  <si>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</si>
  <si>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</si>
  <si>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</si>
  <si>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</si>
  <si>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</si>
  <si>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</si>
  <si>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</si>
  <si>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</si>
  <si>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</si>
  <si>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</si>
  <si>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</si>
  <si>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</si>
  <si>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</si>
  <si>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</si>
  <si>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</si>
  <si>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</si>
  <si>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</si>
  <si>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</si>
  <si>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</si>
  <si>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</si>
  <si>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</si>
  <si>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</si>
  <si>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</si>
  <si>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</si>
  <si>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</si>
  <si>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</si>
  <si>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</si>
  <si>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</si>
  <si>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</si>
  <si>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</si>
  <si>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</si>
  <si>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</si>
  <si>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</si>
  <si>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</si>
  <si>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</si>
  <si>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</si>
  <si>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</si>
  <si>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</si>
  <si>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</si>
  <si>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</si>
  <si>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</si>
  <si>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</si>
  <si>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</si>
  <si>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</si>
  <si>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</si>
  <si>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</si>
  <si>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</si>
  <si>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</si>
  <si>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</si>
  <si>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</si>
  <si>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</si>
  <si>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</si>
  <si>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</si>
  <si>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</si>
  <si>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</si>
  <si>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</si>
  <si>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</si>
  <si>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</si>
  <si>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</si>
  <si>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</si>
  <si>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</si>
  <si>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</si>
  <si>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</si>
  <si>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</si>
  <si>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</si>
  <si>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</si>
  <si>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</si>
  <si>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</si>
  <si>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</si>
  <si>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</si>
  <si>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</si>
  <si>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</si>
  <si>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</si>
  <si>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</si>
  <si>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</si>
  <si>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</si>
  <si>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</si>
  <si>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</si>
  <si>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</si>
  <si>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</si>
  <si>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</si>
  <si>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</si>
  <si>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</si>
  <si>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</si>
  <si>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</si>
  <si>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</si>
  <si>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</si>
  <si>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</si>
  <si>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</si>
  <si>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</si>
  <si>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</si>
  <si>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</si>
  <si>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</si>
  <si>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</si>
  <si>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</si>
  <si>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</si>
  <si>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</si>
  <si>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</si>
  <si>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</si>
  <si>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</si>
  <si>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</si>
  <si>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</si>
  <si>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</si>
  <si>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</si>
  <si>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</si>
  <si>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</si>
  <si>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</si>
  <si>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</si>
  <si>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</si>
  <si>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</si>
  <si>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</si>
  <si>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</si>
  <si>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</si>
  <si>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</si>
  <si>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</si>
  <si>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</si>
  <si>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</si>
  <si>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</si>
  <si>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</si>
  <si>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</si>
  <si>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</si>
  <si>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</si>
  <si>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</si>
  <si>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</si>
  <si>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</si>
  <si>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</si>
  <si>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</si>
  <si>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</si>
  <si>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</si>
  <si>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</si>
  <si>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</si>
  <si>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</si>
  <si>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</si>
  <si>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</si>
  <si>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</si>
  <si>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</si>
  <si>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</si>
  <si>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</si>
  <si>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</si>
  <si>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</si>
  <si>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</si>
  <si>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</si>
  <si>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</si>
  <si>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</si>
  <si>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</si>
  <si>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</si>
  <si>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</si>
  <si>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</si>
  <si>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</si>
  <si>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</si>
  <si>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</si>
  <si>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</si>
  <si>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</si>
  <si>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</si>
  <si>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</si>
  <si>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</si>
  <si>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</si>
  <si>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</si>
  <si>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</si>
  <si>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</si>
  <si>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</si>
  <si>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</si>
  <si>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</si>
  <si>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</si>
  <si>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</si>
  <si>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</si>
  <si>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</si>
  <si>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</si>
  <si>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</si>
  <si>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</si>
  <si>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</si>
  <si>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</si>
  <si>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</si>
  <si>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</si>
  <si>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</si>
  <si>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</si>
  <si>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</si>
  <si>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</si>
  <si>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</si>
  <si>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</si>
  <si>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</si>
  <si>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</si>
  <si>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</si>
  <si>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</si>
  <si>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</si>
  <si>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</si>
  <si>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</si>
  <si>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</si>
  <si>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</si>
  <si>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</si>
  <si>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</si>
  <si>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</si>
  <si>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</si>
  <si>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</si>
  <si>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</si>
  <si>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</si>
  <si>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</si>
  <si>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</si>
  <si>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</si>
  <si>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</si>
  <si>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</si>
  <si>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</si>
  <si>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</si>
  <si>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</si>
  <si>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</si>
  <si>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</si>
  <si>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</si>
  <si>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</si>
  <si>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</si>
  <si>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</si>
  <si>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</si>
  <si>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</si>
  <si>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</si>
  <si>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</si>
  <si>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</si>
  <si>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</si>
  <si>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</si>
  <si>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</si>
  <si>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</si>
  <si>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</si>
  <si>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</si>
  <si>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</si>
  <si>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</si>
  <si>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</si>
  <si>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</si>
  <si>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</si>
  <si>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</si>
  <si>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</si>
  <si>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</si>
  <si>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</si>
  <si>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</si>
  <si>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</si>
  <si>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</si>
  <si>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</si>
  <si>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</si>
  <si>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</si>
  <si>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</si>
  <si>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</si>
  <si>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</si>
  <si>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</si>
  <si>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</si>
  <si>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</si>
  <si>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</si>
  <si>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</si>
  <si>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</si>
  <si>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</si>
  <si>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</si>
  <si>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</si>
  <si>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</si>
  <si>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</si>
  <si>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</si>
  <si>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</si>
  <si>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</si>
  <si>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</si>
  <si>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</si>
  <si>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</si>
  <si>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</si>
  <si>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</si>
  <si>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</si>
  <si>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</si>
  <si>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</si>
  <si>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</si>
  <si>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</si>
  <si>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</si>
  <si>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</si>
  <si>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</si>
  <si>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</si>
  <si>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</si>
  <si>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</si>
  <si>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</si>
  <si>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</si>
  <si>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</si>
  <si>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</si>
  <si>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</si>
  <si>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</si>
  <si>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</si>
  <si>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</si>
  <si>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</si>
  <si>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</si>
  <si>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</si>
  <si>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</si>
  <si>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</si>
  <si>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</si>
  <si>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</si>
  <si>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</si>
  <si>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</si>
  <si>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</si>
  <si>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</si>
  <si>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</si>
  <si>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</si>
  <si>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</si>
  <si>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</si>
  <si>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</si>
  <si>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</si>
  <si>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</si>
  <si>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</si>
  <si>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</si>
  <si>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</si>
  <si>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</si>
  <si>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</si>
  <si>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</si>
  <si>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</si>
  <si>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</si>
  <si>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</si>
  <si>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</si>
  <si>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</si>
  <si>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</si>
  <si>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</si>
  <si>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</si>
  <si>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</si>
  <si>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</si>
  <si>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</si>
  <si>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</si>
  <si>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</si>
  <si>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</si>
  <si>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</si>
  <si>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</si>
  <si>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</si>
  <si>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</si>
  <si>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</si>
  <si>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</si>
  <si>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</si>
  <si>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</si>
  <si>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</si>
  <si>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</si>
  <si>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</si>
  <si>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</si>
  <si>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</si>
  <si>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</si>
  <si>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</si>
  <si>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</si>
  <si>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</si>
  <si>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</si>
  <si>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</si>
  <si>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</si>
  <si>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</si>
  <si>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</si>
  <si>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</si>
  <si>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</si>
  <si>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</si>
  <si>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</si>
  <si>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</si>
  <si>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</si>
  <si>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</si>
  <si>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</si>
  <si>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</si>
  <si>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</si>
  <si>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</si>
  <si>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</si>
  <si>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</si>
  <si>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</si>
  <si>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</si>
  <si>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</si>
  <si>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</si>
  <si>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</si>
  <si>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</si>
  <si>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</si>
  <si>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</si>
  <si>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</si>
  <si>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</si>
  <si>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</si>
  <si>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</si>
  <si>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</si>
  <si>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</si>
  <si>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</si>
  <si>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</si>
  <si>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</si>
  <si>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</si>
  <si>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</si>
  <si>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</si>
  <si>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</si>
  <si>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</si>
  <si>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</si>
  <si>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</si>
  <si>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</si>
  <si>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</si>
  <si>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</si>
  <si>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</si>
  <si>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</si>
  <si>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</si>
  <si>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</si>
  <si>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</si>
  <si>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</si>
  <si>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</si>
  <si>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</si>
  <si>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</si>
  <si>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</si>
  <si>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</si>
  <si>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</si>
  <si>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</si>
  <si>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</si>
  <si>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</si>
  <si>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</si>
  <si>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</si>
  <si>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</si>
  <si>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</si>
  <si>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</si>
  <si>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</si>
  <si>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</si>
  <si>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</si>
  <si>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</si>
  <si>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</si>
  <si>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</si>
  <si>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</si>
  <si>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</si>
  <si>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</si>
  <si>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</si>
  <si>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</si>
  <si>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</si>
  <si>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</si>
  <si>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</si>
  <si>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</si>
  <si>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</si>
  <si>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</si>
  <si>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</si>
  <si>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</si>
  <si>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</si>
  <si>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</si>
  <si>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</si>
  <si>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</si>
  <si>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</si>
  <si>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</si>
  <si>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</si>
  <si>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</si>
  <si>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</si>
  <si>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</si>
  <si>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</si>
  <si>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</si>
  <si>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</si>
  <si>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</si>
  <si>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</si>
  <si>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</si>
  <si>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</si>
  <si>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</si>
  <si>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</si>
  <si>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</si>
  <si>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</si>
  <si>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</si>
  <si>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</si>
  <si>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</si>
  <si>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</si>
  <si>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</si>
  <si>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</si>
  <si>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</si>
  <si>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</si>
  <si>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</si>
  <si>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</si>
  <si>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</si>
  <si>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</si>
  <si>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</si>
  <si>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</si>
  <si>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</si>
  <si>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</si>
  <si>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</si>
  <si>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</si>
  <si>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</si>
  <si>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</si>
  <si>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</si>
  <si>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</si>
  <si>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</si>
  <si>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</si>
  <si>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</si>
  <si>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</si>
  <si>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</si>
  <si>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</si>
  <si>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</si>
  <si>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</si>
  <si>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</si>
  <si>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</si>
  <si>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</si>
  <si>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</si>
  <si>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</si>
  <si>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</si>
  <si>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</si>
  <si>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</si>
  <si>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</si>
  <si>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</si>
  <si>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</si>
  <si>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</si>
  <si>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</si>
  <si>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</si>
  <si>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</si>
  <si>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</si>
  <si>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</si>
  <si>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</si>
  <si>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</si>
  <si>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</si>
  <si>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</si>
  <si>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</si>
  <si>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</si>
  <si>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</si>
  <si>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</si>
  <si>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</si>
  <si>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</si>
  <si>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</si>
  <si>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</si>
  <si>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</si>
  <si>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</si>
  <si>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</si>
  <si>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</si>
  <si>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</si>
  <si>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</si>
  <si>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</si>
  <si>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</si>
  <si>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</si>
  <si>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</si>
  <si>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</si>
  <si>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</si>
  <si>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</si>
  <si>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</si>
  <si>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</si>
  <si>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</si>
  <si>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</si>
  <si>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</si>
  <si>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</si>
  <si>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</si>
  <si>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</si>
  <si>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</si>
  <si>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</si>
  <si>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</si>
  <si>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</si>
  <si>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</si>
  <si>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</si>
  <si>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</si>
  <si>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</si>
  <si>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</si>
  <si>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</si>
  <si>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</si>
  <si>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</si>
  <si>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</si>
  <si>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</si>
  <si>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</si>
  <si>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</si>
  <si>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</si>
  <si>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</si>
  <si>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</si>
  <si>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</si>
  <si>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</si>
  <si>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</si>
  <si>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</si>
  <si>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</si>
  <si>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</si>
  <si>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</si>
  <si>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</si>
  <si>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</si>
  <si>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</si>
  <si>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</si>
  <si>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</si>
  <si>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</si>
  <si>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</si>
  <si>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</si>
  <si>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</si>
  <si>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</si>
  <si>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</si>
  <si>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</si>
  <si>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</si>
  <si>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</si>
  <si>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</si>
  <si>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</si>
  <si>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</si>
  <si>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</si>
  <si>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</si>
  <si>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</si>
  <si>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</si>
  <si>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</si>
  <si>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</si>
  <si>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</si>
  <si>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</si>
  <si>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</si>
  <si>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</si>
  <si>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</si>
  <si>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</si>
  <si>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</si>
  <si>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</si>
  <si>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</si>
  <si>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</si>
  <si>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</si>
  <si>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</si>
  <si>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</si>
  <si>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</si>
  <si>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</si>
  <si>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</si>
  <si>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</si>
  <si>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</si>
  <si>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</si>
  <si>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</si>
  <si>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</si>
  <si>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</si>
  <si>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</si>
  <si>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</si>
  <si>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</si>
  <si>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</si>
  <si>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</si>
  <si>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</si>
  <si>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</si>
  <si>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</si>
  <si>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</si>
  <si>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</si>
  <si>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</si>
  <si>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</si>
  <si>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</si>
  <si>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</si>
  <si>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</si>
  <si>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</si>
  <si>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</si>
  <si>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</si>
  <si>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</si>
  <si>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</si>
  <si>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</si>
  <si>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</si>
  <si>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</si>
  <si>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</si>
  <si>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</si>
  <si>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</si>
  <si>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</si>
  <si>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</si>
  <si>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</si>
  <si>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</si>
  <si>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</si>
  <si>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</si>
  <si>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</si>
  <si>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</si>
  <si>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</si>
  <si>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</si>
  <si>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</si>
  <si>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</si>
  <si>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</si>
  <si>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</si>
  <si>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</si>
  <si>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</si>
  <si>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</si>
  <si>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</si>
  <si>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</si>
  <si>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</si>
  <si>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</si>
  <si>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</si>
  <si>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</si>
  <si>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</si>
  <si>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</si>
  <si>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</si>
  <si>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</si>
  <si>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</si>
  <si>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</si>
  <si>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</si>
  <si>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</si>
  <si>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</si>
  <si>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</si>
  <si>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</si>
  <si>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</si>
  <si>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</si>
  <si>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</si>
  <si>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</si>
  <si>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</si>
  <si>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</si>
  <si>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</si>
  <si>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</si>
  <si>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</si>
  <si>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</si>
  <si>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</si>
  <si>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</si>
  <si>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</si>
  <si>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</si>
  <si>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</si>
  <si>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</si>
  <si>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</si>
  <si>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</si>
  <si>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</si>
  <si>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</si>
  <si>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</si>
  <si>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</si>
  <si>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</si>
  <si>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</si>
  <si>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</si>
  <si>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</si>
  <si>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</si>
  <si>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</si>
  <si>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</si>
  <si>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</si>
  <si>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</si>
  <si>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</si>
  <si>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</si>
  <si>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</si>
  <si>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</si>
  <si>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</si>
  <si>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</si>
  <si>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</si>
  <si>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</si>
  <si>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</si>
  <si>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</si>
  <si>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</si>
  <si>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</si>
  <si>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</si>
  <si>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</si>
  <si>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</si>
  <si>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</si>
  <si>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</si>
  <si>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</si>
  <si>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</si>
  <si>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</si>
  <si>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</si>
  <si>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</si>
  <si>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</si>
  <si>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</si>
  <si>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</si>
  <si>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</si>
  <si>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</si>
  <si>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</si>
  <si>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</si>
  <si>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</si>
  <si>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</si>
  <si>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</si>
  <si>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</si>
  <si>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</si>
  <si>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</si>
  <si>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</si>
  <si>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</si>
  <si>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</si>
  <si>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</si>
  <si>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</si>
  <si>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</si>
  <si>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</si>
  <si>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</si>
  <si>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</si>
  <si>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</si>
  <si>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</si>
  <si>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</si>
  <si>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</si>
  <si>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</si>
  <si>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</si>
  <si>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</si>
  <si>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</si>
  <si>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</si>
  <si>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</si>
  <si>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</si>
  <si>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</si>
  <si>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</si>
  <si>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</si>
  <si>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</si>
  <si>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</si>
  <si>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</si>
  <si>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</si>
  <si>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</si>
  <si>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</si>
  <si>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</si>
  <si>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</si>
  <si>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</si>
  <si>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</si>
  <si>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</si>
  <si>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</si>
  <si>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</si>
  <si>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</si>
  <si>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</si>
  <si>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</si>
  <si>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</si>
  <si>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</si>
  <si>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</si>
  <si>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</si>
  <si>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</si>
  <si>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</si>
  <si>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</si>
  <si>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</si>
  <si>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</si>
  <si>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</si>
  <si>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</si>
  <si>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</si>
  <si>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</si>
  <si>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</si>
  <si>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</si>
  <si>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</si>
  <si>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</si>
  <si>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</si>
  <si>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</si>
  <si>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</si>
  <si>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</si>
  <si>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</si>
  <si>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</si>
  <si>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</si>
  <si>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</si>
  <si>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</si>
  <si>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</si>
  <si>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</si>
  <si>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</si>
  <si>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</si>
  <si>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</si>
  <si>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</si>
  <si>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</si>
  <si>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</si>
  <si>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</si>
  <si>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</si>
  <si>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</si>
  <si>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</si>
  <si>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</si>
  <si>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</si>
  <si>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</si>
  <si>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</si>
  <si>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</si>
  <si>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</si>
  <si>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</si>
  <si>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</si>
  <si>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</si>
  <si>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</si>
  <si>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</si>
  <si>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</si>
  <si>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</si>
  <si>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</si>
  <si>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</si>
  <si>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</si>
  <si>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</si>
  <si>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</si>
  <si>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</si>
  <si>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</si>
  <si>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</si>
  <si>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</si>
  <si>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</si>
  <si>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</si>
  <si>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</si>
  <si>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</si>
  <si>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</si>
  <si>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</si>
  <si>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</si>
  <si>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</si>
  <si>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</si>
  <si>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</si>
  <si>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</si>
  <si>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</si>
  <si>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</si>
  <si>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</si>
  <si>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</si>
  <si>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</si>
  <si>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</si>
  <si>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</si>
  <si>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</si>
  <si>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</si>
  <si>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</si>
  <si>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</si>
  <si>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</si>
  <si>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</si>
  <si>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</si>
  <si>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</si>
  <si>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</si>
  <si>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</si>
  <si>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</si>
  <si>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</si>
  <si>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</si>
  <si>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</si>
  <si>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</si>
  <si>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</si>
  <si>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</si>
  <si>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</si>
  <si>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</si>
  <si>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</si>
  <si>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</si>
  <si>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</si>
  <si>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</si>
  <si>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</si>
  <si>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</si>
  <si>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</si>
  <si>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</si>
  <si>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</si>
  <si>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</si>
  <si>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</si>
  <si>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</si>
  <si>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</si>
  <si>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</si>
  <si>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</si>
  <si>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</si>
  <si>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</si>
  <si>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</si>
  <si>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</si>
  <si>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</si>
  <si>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</si>
  <si>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</si>
  <si>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</si>
  <si>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</si>
  <si>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</si>
  <si>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</si>
  <si>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</si>
  <si>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</si>
  <si>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</si>
  <si>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</si>
  <si>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</si>
  <si>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</si>
  <si>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</si>
  <si>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</si>
  <si>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</si>
  <si>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</si>
  <si>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</si>
  <si>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</si>
  <si>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</si>
  <si>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</si>
  <si>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</si>
  <si>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</si>
  <si>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</si>
  <si>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</si>
  <si>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</si>
  <si>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</si>
  <si>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</si>
  <si>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</si>
  <si>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</si>
  <si>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</si>
  <si>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</si>
  <si>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</si>
  <si>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</si>
  <si>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</si>
  <si>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</si>
  <si>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</si>
  <si>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</si>
  <si>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</si>
  <si>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</si>
  <si>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</si>
  <si>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</si>
  <si>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</si>
  <si>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</si>
  <si>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</si>
  <si>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</si>
  <si>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</si>
  <si>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</si>
  <si>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</si>
  <si>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</si>
  <si>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</si>
  <si>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</si>
  <si>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</si>
  <si>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</si>
  <si>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</si>
  <si>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</si>
  <si>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</si>
  <si>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</si>
  <si>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</si>
  <si>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</si>
  <si>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</si>
  <si>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</si>
  <si>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</si>
  <si>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</si>
  <si>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</si>
  <si>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</si>
  <si>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</si>
  <si>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</si>
  <si>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</si>
  <si>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</si>
  <si>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</si>
  <si>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</si>
  <si>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</si>
  <si>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</si>
  <si>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</si>
  <si>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</si>
  <si>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</si>
  <si>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</si>
  <si>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</si>
  <si>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</si>
  <si>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</si>
  <si>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</si>
  <si>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</si>
  <si>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</si>
  <si>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</si>
  <si>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</si>
  <si>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</si>
  <si>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</si>
  <si>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</si>
  <si>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</si>
  <si>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</si>
  <si>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</si>
  <si>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</si>
  <si>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</si>
  <si>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</si>
  <si>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</si>
  <si>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</si>
  <si>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</si>
  <si>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</si>
  <si>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</si>
  <si>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</si>
  <si>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</si>
  <si>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</si>
  <si>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</si>
  <si>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</si>
  <si>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</si>
  <si>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</si>
  <si>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</si>
  <si>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</si>
  <si>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</si>
  <si>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</si>
  <si>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</si>
  <si>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</si>
  <si>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</si>
  <si>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</si>
  <si>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</si>
  <si>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</si>
  <si>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</si>
  <si>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</si>
  <si>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</si>
  <si>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</si>
  <si>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</si>
  <si>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</si>
  <si>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</si>
  <si>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</si>
  <si>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</si>
  <si>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</si>
  <si>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</si>
  <si>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</si>
  <si>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</si>
  <si>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</si>
  <si>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</si>
  <si>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</si>
  <si>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</si>
  <si>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</si>
  <si>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</si>
  <si>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</si>
  <si>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</si>
  <si>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</si>
  <si>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</si>
  <si>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</si>
  <si>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</si>
  <si>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</si>
  <si>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</si>
  <si>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</si>
  <si>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</si>
  <si>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</si>
  <si>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</si>
  <si>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</si>
  <si>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</si>
  <si>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</si>
  <si>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</si>
  <si>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</si>
  <si>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</si>
  <si>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</si>
  <si>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</si>
  <si>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</si>
  <si>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</si>
  <si>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</si>
  <si>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</si>
  <si>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</si>
  <si>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</si>
  <si>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</si>
  <si>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</si>
  <si>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</si>
  <si>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</si>
  <si>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</si>
  <si>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</si>
  <si>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</si>
  <si>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</si>
  <si>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</si>
  <si>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</si>
  <si>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</si>
  <si>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</si>
  <si>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</si>
  <si>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</si>
  <si>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</si>
  <si>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</si>
  <si>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</si>
  <si>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</si>
  <si>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</si>
  <si>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</si>
  <si>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</si>
  <si>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</si>
  <si>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</si>
  <si>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</si>
  <si>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</si>
  <si>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</si>
  <si>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</si>
  <si>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</si>
  <si>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</si>
  <si>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</si>
  <si>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20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</si>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</sst>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317.46903877314617</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t="shared" ref="G3:G8" ca="1" si="0">IFERROR(NOW()-F3,"")</f>
        <v>5.7279513886896893E-2</v>
      </c>
      <c r="H3" s="143">
        <v>45980.354456018518</v>
      </c>
      <c r="I3" s="141" t="str">
        <f>IFERROR(VLOOKUP(D3,DB!A:F,6,0),"")</f>
        <v>SCECO</v>
      </c>
      <c r="J3" s="141" t="str">
        <f>IFERROR(VLOOKUP(D3,DB!A:G,7,0),"")</f>
        <v>Vandalized</v>
      </c>
      <c r="K3" s="145" t="s">
        <v>39024</v>
      </c>
      <c r="L3" s="146" t="str">
        <f>IFERROR(VLOOKUP(D3,DB!A:I,9,0),"")</f>
        <v>Latis</v>
      </c>
    </row>
    <row r="4" spans="1:15" ht="15" customHeight="1">
      <c r="A4" s="147" t="s">
        <v>39025</v>
      </c>
      <c r="B4" s="141" t="str">
        <f>IFERROR(VLOOKUP(D4,DB!A:K,11,0),"")</f>
        <v>R1</v>
      </c>
      <c r="C4" s="141">
        <v>1</v>
      </c>
      <c r="D4" s="78" t="s">
        <v>21347</v>
      </c>
      <c r="E4" s="142" t="s">
        <v>39021</v>
      </c>
      <c r="F4" s="143">
        <v>45980.400821759256</v>
      </c>
      <c r="G4" s="144">
        <f t="shared" ca="1" si="0"/>
        <v>1.6642939815938007E-2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t="shared" ca="1" si="0"/>
        <v>45980.417464699072</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t="shared" ca="1" si="0"/>
        <v>45980.417464699072</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t="shared" ca="1" si="0"/>
        <v>45980.417464699072</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t="shared" ca="1" si="0"/>
        <v>45980.417464699072</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45980.417464699072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45980.417464699072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45980.417464699072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45980.417464699072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45980.417464699072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45980.417464699072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45980.417464699072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45980.417464699072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45980.417464699072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45980.417464699072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45980.417464699072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45980.417464699072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45980.417464699072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45980.417464699072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45980.417464699072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45980.417464699072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45980.417464699072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45980.417464699072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45980.417464699072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45980.417464699072</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45980.417464699072</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45980.417464699072</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45980.417464699072</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45980.417464699072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45980.417464699072</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45980.417464699072</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45980.417464699072</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45980.417464699072</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45980.417464699072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45980.417464699072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45980.417464699072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45980.417464699072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45980.417464699072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45980.417464699072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45980.417464699072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45980.417464699072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45980.417464699072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45980.417464699072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45980.417464699072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45980.417464699072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45980.417464699072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45980.417464699072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45980.417464699072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45980.417464699072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45980.417464699072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45980.417464699072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45980.417464699072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45980.417464699072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45980.417464699072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45980.417464699072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45980.417464699072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45980.417464699072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45980.417464699072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45980.417464699072</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601BB2EB-B608-4A89-A8B3-E3EA3B4E61B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155.41762673611083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24607</v>
      </c>
      <c r="E4" s="84" t="s">
        <v>39021</v>
      </c>
      <c r="F4" s="103">
        <v>45980.354432870372</v>
      </c>
      <c r="G4" s="104">
        <f ca="1">IFERROR(NOW()-F4,"-")</f>
        <v>6.3031828700331971E-2</v>
      </c>
      <c r="H4" s="103">
        <v>45980.34957175926</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45980.417464699072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45980.417464699072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45980.417464699072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45980.417464699072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45980.417464699072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45980.417464699072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45980.417464699072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45980.417464699072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45980.417464699072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45980.417464699072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45980.417464699072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45980.417464699072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45980.417464699072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45980.417464699072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45980.417464699072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45980.417464699072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45980.417464699072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45980.417464699072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45980.417464699072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45980.417464699072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45980.417464699072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45980.417464699072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45980.417464699072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45980.417464699072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45980.417464699072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45980.417464699072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45980.417464699072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45980.417464699072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45980.417464699072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45980.417464699072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45980.417464699072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45980.417464699072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45980.417464699072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45980.417464699072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45980.417464699072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45980.417464699072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45980.417464699072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45980.417464699072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45980.417464699072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45980.417464699072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45980.417464699072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45980.417464699072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45980.417464699072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45980.417464699072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45980.417464699072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45980.417464699072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45980.417464699072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45980.417464699072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45980.417464699072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45980.417464699072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45980.417464699072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45980.417464699072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45980.417464699072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45980.417464699072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45980.417464699072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45980.417464699072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45980.417464699072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45980.417464699072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45980.417464699072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45980.417464699072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45980.417464699072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45980.417464699072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45980.417464699072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45980.417464699072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45980.417464699072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45980.417464699072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45980.417464699072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45980.417464699072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45980.417464699072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45980.417464699072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45980.417464699072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45980.417464699072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45980.417464699072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45980.417464699072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45980.417464699072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45980.417464699072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45980.417464699072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45980.417464699072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45980.417464699072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45980.417464699072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45980.417464699072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45980.417464699072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45980.417464699072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45980.417464699072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45980.417464699072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45980.417464699072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45980.417464699072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45980.417464699072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45980.417464699072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45980.417464699072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45980.417464699072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45980.417464699072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45980.417464699072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45980.417464699072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45980.417464699072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45980.417464699072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45980.417464699072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45980.417464699072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45980.417464699072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45980.417464699072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45980.417464699072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45980.417464699072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45980.417464699072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45980.417464699072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45980.417464699072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45980.417464699072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45980.417464699072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45980.417464699072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45980.417464699072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45980.417464699072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45980.417464699072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45980.417464699072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45980.417464699072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45980.417464699072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45980.417464699072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45980.417464699072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45980.417464699072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45980.417464699072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45980.417464699072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45980.417464699072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45980.417464699072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45980.417464699072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45980.417464699072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45980.417464699072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45980.417464699072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45980.417464699072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45980.417464699072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45980.417464699072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45980.417464699072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45980.417464699072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45980.417464699072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45980.417464699072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45980.417464699072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45980.417464699072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45980.417464699072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45980.417464699072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45980.417464699072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45980.417464699072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45980.417464699072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45980.417464699072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45980.417464699072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45980.417464699072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45980.417464699072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45980.417464699072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45980.417464699072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45980.417464699072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45980.417464699072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45980.417464699072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45980.417464699072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45980.417464699072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45980.417464699072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45980.417464699072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45980.417464699072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45980.417464699072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45980.417464699072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45980.417464699072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45980.417464699072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45980.417464699072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45980.417464699072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45980.417464699072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45980.417464699072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45980.417464699072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45980.417464699072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45980.417464699072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45980.417464699072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45980.417464699072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45980.417464699072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45980.417464699072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45980.417464699072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45980.417464699072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45980.417464699072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45980.417464699072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45980.417464699072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45980.417464699072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45980.417464699072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45980.417464699072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45980.417464699072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45980.417464699072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45980.417464699072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45980.417464699072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45980.417464699072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45980.417464699072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45980.417464699072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45980.417464699072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45980.417464699072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45980.417464699072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45980.417464699072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45980.417464699072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45980.417464699072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45980.417464699072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45980.417464699072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45980.417464699072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45980.417464699072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45980.417464699072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45980.417464699072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45980.417464699072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45980.417464699072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45980.417464699072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45980.417464699072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45980.417464699072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45980.417464699072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45980.417464699072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45980.417464699072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45980.417464699072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45980.417464699072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45980.417464699072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45980.417464699072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45980.417464699072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45980.417464699072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45980.417464699072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45980.417464699072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45980.417464699072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45980.417464699072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45980.417464699072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45980.417464699072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45980.417464699072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45980.417464699072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45980.417464699072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45980.417464699072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45980.417464699072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45980.417464699072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45980.417464699072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45980.417464699072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45980.417464699072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45980.417464699072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45980.417464699072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45980.417464699072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45980.417464699072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45980.417464699072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45980.417464699072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45980.417464699072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45980.417464699072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45980.417464699072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45980.417464699072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45980.417464699072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45980.417464699072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45980.417464699072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45980.417464699072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45980.417464699072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45980.417464699072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45980.417464699072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45980.417464699072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45980.417464699072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45980.417464699072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45980.417464699072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45980.417464699072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45980.417464699072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45980.417464699072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45980.417464699072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45980.417464699072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45980.417464699072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45980.417464699072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45980.417464699072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45980.417464699072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45980.417464699072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45980.417464699072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45980.417464699072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45980.417464699072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45980.417464699072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45980.417464699072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45980.417464699072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45980.417464699072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45980.417464699072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45980.417464699072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45980.417464699072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45980.417464699072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45980.417464699072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45980.417464699072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45980.417464699072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45980.417464699072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45980.417464699072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45980.417464699072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45980.417464699072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45980.417464699072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45980.417464699072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45980.417464699072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45980.417464699072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45980.417464699072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45980.417464699072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45980.417464699072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45980.417464699072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45980.417464699072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45980.417464699072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45980.417464699072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45980.417464699072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45980.417464699072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45980.417464699072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45980.417464699072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45980.417464699072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45980.417464699072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45980.417464699072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45980.417464699072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45980.417464699072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45980.417464699072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45980.417464699072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45980.417464699072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45980.417464699072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45980.417464699072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45980.417464699072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45980.417464699072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45980.417464699072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45980.417464699072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45980.417464699072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45980.417464699072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45980.417464699072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45980.417464699072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45980.417464699072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45980.417464699072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45980.417464699072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45980.417464699072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45980.417464699072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45980.417464699072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45980.417464699072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45980.417464699072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45980.417464699072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45980.417464699072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45980.417464699072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45980.417464699072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45980.417464699072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45980.417464699072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45980.417464699072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45980.417464699072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45980.417464699072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45980.417464699072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45980.417464699072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45980.417464699072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45980.417464699072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45980.417464699072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45980.417464699072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45980.417464699072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45980.417464699072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45980.417464699072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45980.417464699072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45980.417464699072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45980.417464699072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45980.417464699072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45980.417464699072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45980.417464699072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45980.417464699072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45980.417464699072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45980.417464699072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45980.417464699072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45980.417464699072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45980.417464699072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45980.417464699072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45980.417464699072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45980.417464699072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45980.417464699072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45980.417464699072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45980.417464699072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45980.417464699072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45980.417464699072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45980.417464699072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45980.417464699072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45980.417464699072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45980.417464699072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45980.417464699072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45980.417464699072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45980.417464699072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45980.417464699072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45980.417464699072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45980.417464699072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45980.417464699072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45980.417464699072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45980.417464699072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45980.417464699072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45980.417464699072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45980.417464699072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45980.417464699072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45980.417464699072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45980.417464699072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45980.417464699072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45980.417464699072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45980.417464699072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45980.417464699072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45980.417464699072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45980.417464699072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45980.417464699072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45980.417464699072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45980.417464699072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45980.417464699072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45980.417464699072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45980.417464699072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45980.417464699072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45980.417464699072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45980.417464699072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45980.417464699072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45980.417464699072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45980.417464699072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45980.417464699072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45980.417464699072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45980.417464699072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45980.417464699072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45980.417464699072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45980.417464699072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45980.417464699072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45980.417464699072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45980.417464699072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45980.417464699072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45980.417464699072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45980.417464699072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45980.417464699072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45980.417464699072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45980.417464699072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45980.417464699072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45980.417464699072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45980.417464699072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45980.417464699072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45980.417464699072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45980.417464699072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45980.417464699072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45980.417464699072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45980.417464699072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45980.417464699072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45980.417464699072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45980.417464699072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45980.417464699072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45980.417464699072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45980.417464699072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45980.417464699072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45980.417464699072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45980.417464699072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45980.417464699072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45980.417464699072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45980.417464699072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45980.417464699072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45980.417464699072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45980.417464699072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45980.417464699072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45980.417464699072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45980.417464699072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45980.417464699072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45980.417464699072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45980.417464699072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45980.417464699072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45980.417464699072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45980.417464699072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45980.417464699072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45980.417464699072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45980.417464699072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45980.417464699072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45980.417464699072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45980.417464699072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45980.417464699072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45980.417464699072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45980.417464699072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45980.417464699072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45980.417464699072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45980.417464699072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45980.417464699072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45980.417464699072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45980.417464699072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45980.417464699072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45980.417464699072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45980.417464699072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45980.417464699072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45980.417464699072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45980.417464699072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45980.417464699072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45980.417464699072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45980.417464699072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45980.417464699072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45980.417464699072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45980.417464699072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45980.417464699072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45980.417464699072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45980.417464699072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45980.417464699072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45980.417464699072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45980.417464699072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45980.417464699072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45980.417464699072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45980.417464699072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45980.417464699072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45980.417464699072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45980.417464699072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45980.417464699072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45980.417464699072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45980.417464699072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45980.417464699072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45980.417464699072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45980.417464699072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45980.417464699072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45980.417464699072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45980.417464699072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45980.417464699072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45980.417464699072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45980.417464699072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45980.417464699072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45980.417464699072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45980.417464699072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45980.417464699072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45980.417464699072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45980.417464699072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45980.417464699072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45980.417464699072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45980.417464699072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45980.417464699072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45980.417464699072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45980.417464699072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45980.417464699072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45980.417464699072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45980.417464699072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45980.417464699072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45980.417464699072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45980.417464699072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45980.417464699072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45980.417464699072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45980.417464699072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45980.417464699072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45980.417464699072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45980.417464699072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45980.417464699072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45980.417464699072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45980.417464699072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45980.417464699072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45980.417464699072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45980.417464699072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45980.417464699072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45980.417464699072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45980.417464699072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45980.417464699072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45980.417464699072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45980.417464699072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45980.417464699072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45980.417464699072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45980.417464699072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45980.417464699072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45980.417464699072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45980.417464699072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45980.417464699072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45980.417464699072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45980.417464699072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45980.417464699072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45980.417464699072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45980.417464699072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45980.417464699072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45980.417464699072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45980.417464699072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45980.417464699072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45980.417464699072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45980.417464699072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45980.417464699072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45980.417464699072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45980.417464699072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45980.417464699072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45980.417464699072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45980.417464699072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45980.417464699072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45980.417464699072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45980.417464699072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45980.417464699072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45980.417464699072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45980.417464699072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45980.417464699072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45980.417464699072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45980.417464699072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45980.417464699072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45980.417464699072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45980.417464699072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45980.417464699072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45980.417464699072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45980.417464699072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45980.417464699072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45980.417464699072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45980.417464699072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45980.417464699072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45980.417464699072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45980.417464699072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45980.417464699072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45980.417464699072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45980.417464699072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45980.417464699072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45980.417464699072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45980.417464699072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45980.417464699072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45980.417464699072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45980.417464699072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45980.417464699072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45980.417464699072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45980.417464699072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45980.417464699072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45980.417464699072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45980.417464699072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45980.417464699072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45980.417464699072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45980.417464699072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45980.417464699072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45980.417464699072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45980.417464699072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45980.417464699072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45980.417464699072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45980.417464699072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45980.417464699072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45980.417464699072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45980.417464699072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45980.417464699072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45980.417464699072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45980.417464699072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45980.417464699072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45980.417464699072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45980.417464699072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45980.417464699072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45980.417464699072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45980.417464699072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45980.417464699072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45980.417464699072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45980.417464699072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45980.417464699072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45980.417464699072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45980.417464699072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45980.417464699072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45980.417464699072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45980.417464699072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45980.417464699072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45980.417464699072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45980.417464699072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45980.417464699072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45980.417464699072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45980.417464699072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45980.417464699072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45980.417464699072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45980.417464699072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45980.417464699072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45980.417464699072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45980.417464699072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45980.417464699072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45980.417464699072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45980.417464699072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45980.417464699072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45980.417464699072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45980.417464699072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45980.417464699072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45980.417464699072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45980.417464699072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45980.417464699072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45980.417464699072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45980.417464699072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45980.417464699072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45980.417464699072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45980.417464699072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45980.417464699072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45980.417464699072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45980.417464699072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45980.417464699072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45980.417464699072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45980.417464699072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45980.417464699072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45980.417464699072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45980.417464699072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45980.417464699072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45980.417464699072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45980.417464699072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45980.417464699072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45980.417464699072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45980.417464699072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45980.417464699072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45980.417464699072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45980.417464699072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45980.417464699072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45980.417464699072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45980.417464699072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45980.417464699072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45980.417464699072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45980.417464699072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45980.417464699072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45980.417464699072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45980.417464699072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45980.417464699072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45980.417464699072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45980.417464699072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45980.417464699072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45980.417464699072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45980.417464699072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45980.417464699072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45980.417464699072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45980.417464699072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45980.417464699072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45980.417464699072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45980.417464699072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45980.417464699072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45980.417464699072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45980.417464699072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45980.417464699072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45980.417464699072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45980.417464699072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45980.417464699072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45980.417464699072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45980.417464699072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45980.417464699072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45980.417464699072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45980.417464699072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45980.417464699072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45980.417464699072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45980.417464699072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45980.417464699072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45980.417464699072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45980.417464699072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45980.417464699072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45980.417464699072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45980.417464699072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45980.417464699072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45980.417464699072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45980.417464699072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45980.417464699072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45980.417464699072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45980.417464699072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45980.417464699072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45980.417464699072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45980.417464699072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45980.417464699072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45980.417464699072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45980.417464699072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45980.417464699072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45980.417464699072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45980.417464699072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45980.417464699072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45980.417464699072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45980.417464699072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45980.417464699072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45980.417464699072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45980.417464699072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45980.417464699072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45980.417464699072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45980.417464699072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45980.417464699072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45980.417464699072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45980.417464699072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45980.417464699072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45980.417464699072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45980.417464699072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45980.417464699072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45980.417464699072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45980.417464699072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45980.417464699072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45980.417464699072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45980.417464699072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45980.417464699072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45980.417464699072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45980.417464699072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45980.417464699072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45980.417464699072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45980.417464699072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45980.417464699072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45980.417464699072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45980.417464699072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45980.417464699072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45980.417464699072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45980.417464699072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45980.417464699072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45980.417464699072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45980.417464699072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45980.417464699072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45980.417464699072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45980.417464699072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45980.417464699072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45980.417464699072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45980.417464699072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45980.417464699072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45980.417464699072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45980.417464699072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45980.417464699072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45980.417464699072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45980.417464699072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45980.417464699072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45980.417464699072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45980.417464699072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45980.417464699072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45980.417464699072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45980.417464699072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45980.417464699072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45980.417464699072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45980.417464699072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45980.417464699072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45980.417464699072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45980.417464699072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45980.417464699072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45980.417464699072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45980.417464699072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45980.417464699072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45980.417464699072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45980.417464699072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45980.417464699072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45980.417464699072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45980.417464699072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45980.417464699072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45980.417464699072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45980.417464699072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45980.417464699072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45980.417464699072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45980.417464699072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45980.417464699072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45980.417464699072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45980.417464699072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45980.417464699072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45980.417464699072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45980.417464699072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45980.417464699072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45980.417464699072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45980.417464699072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45980.417464699072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45980.417464699072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45980.417464699072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45980.417464699072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45980.417464699072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45980.417464699072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45980.417464699072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45980.417464699072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45980.417464699072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45980.417464699072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45980.417464699072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45980.417464699072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45980.417464699072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45980.417464699072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45980.417464699072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45980.417464699072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45980.417464699072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45980.417464699072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45980.417464699072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45980.417464699072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45980.417464699072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45980.417464699072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45980.417464699072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45980.417464699072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45980.417464699072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45980.417464699072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45980.417464699072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45980.417464699072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45980.417464699072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45980.417464699072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45980.417464699072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45980.417464699072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45980.417464699072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45980.417464699072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45980.417464699072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45980.417464699072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45980.417464699072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45980.417464699072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45980.417464699072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45980.417464699072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45980.417464699072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45980.417464699072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45980.417464699072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45980.417464699072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45980.417464699072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45980.417464699072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45980.417464699072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45980.417464699072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45980.417464699072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45980.417464699072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45980.417464699072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45980.417464699072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45980.417464699072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45980.417464699072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45980.417464699072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45980.417464699072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45980.417464699072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45980.417464699072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45980.417464699072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45980.417464699072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45980.417464699072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45980.417464699072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45980.417464699072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45980.417464699072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45980.417464699072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45980.417464699072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45980.417464699072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45980.417464699072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45980.417464699072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45980.417464699072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45980.417464699072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45980.417464699072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45980.417464699072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45980.417464699072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45980.417464699072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45980.417464699072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45980.417464699072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45980.417464699072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45980.417464699072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45980.417464699072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45980.417464699072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45980.417464699072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45980.417464699072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45980.417464699072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45980.417464699072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45980.417464699072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45980.417464699072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45980.417464699072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45980.417464699072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45980.417464699072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45980.417464699072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45980.417464699072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45980.417464699072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45980.417464699072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45980.417464699072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45980.417464699072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45980.417464699072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45980.417464699072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45980.417464699072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45980.417464699072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45980.417464699072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45980.417464699072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45980.417464699072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45980.417464699072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45980.417464699072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45980.417464699072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45980.417464699072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45980.417464699072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45980.417464699072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45980.417464699072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45980.417464699072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45980.417464699072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45980.417464699072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45980.417464699072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45980.417464699072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45980.417464699072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45980.417464699072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45980.417464699072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45980.417464699072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45980.417464699072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45980.417464699072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45980.417464699072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45980.417464699072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45980.417464699072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45980.417464699072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45980.417464699072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45980.417464699072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45980.417464699072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45980.417464699072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45980.417464699072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45980.417464699072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45980.417464699072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45980.417464699072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45980.417464699072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45980.417464699072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45980.417464699072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45980.417464699072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45980.417464699072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45980.417464699072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45980.417464699072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45980.417464699072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45980.417464699072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45980.417464699072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45980.417464699072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45980.417464699072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45980.417464699072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45980.417464699072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45980.417464699072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45980.417464699072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45980.417464699072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45980.417464699072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45980.417464699072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45980.417464699072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45980.417464699072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45980.417464699072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45980.417464699072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45980.417464699072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45980.417464699072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45980.417464699072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45980.417464699072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45980.417464699072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45980.417464699072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45980.417464699072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45980.417464699072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45980.417464699072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45980.417464699072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45980.417464699072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45980.417464699072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45980.417464699072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45980.417464699072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45980.417464699072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45980.417464699072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45980.417464699072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45980.417464699072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45980.417464699072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45980.417464699072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45980.417464699072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45980.417464699072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45980.417464699072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45980.417464699072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45980.417464699072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45980.417464699072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45980.417464699072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45980.417464699072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45980.417464699072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45980.417464699072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45980.417464699072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45980.417464699072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45980.417464699072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45980.417464699072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45980.417464699072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45980.417464699072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45980.417464699072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45980.417464699072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45980.417464699072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45980.417464699072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45980.417464699072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45980.417464699072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45980.417464699072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45980.417464699072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45980.417464699072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45980.417464699072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45980.417464699072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45980.417464699072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45980.417464699072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45980.417464699072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45980.417464699072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45980.417464699072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45980.417464699072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45980.417464699072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45980.417464699072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45980.417464699072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45980.417464699072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45980.417464699072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45980.417464699072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45980.417464699072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45980.417464699072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45980.417464699072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45980.417464699072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45980.417464699072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45980.417464699072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45980.417464699072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45980.417464699072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45980.417464699072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45980.417464699072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45980.417464699072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45980.417464699072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45980.417464699072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45980.417464699072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45980.417464699072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45980.417464699072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45980.417464699072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45980.417464699072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45980.417464699072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45980.417464699072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45980.417464699072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45980.417464699072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45980.417464699072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45980.417464699072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45980.417464699072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45980.417464699072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45980.417464699072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45980.417464699072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45980.417464699072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45980.417464699072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45980.417464699072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45980.417464699072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45980.417464699072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45980.417464699072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45980.417464699072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45980.417464699072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45980.417464699072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45980.417464699072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45980.417464699072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45980.417464699072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45980.417464699072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45980.417464699072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45980.417464699072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45980.417464699072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45980.417464699072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45980.417464699072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45980.417464699072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45980.417464699072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45980.417464699072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45980.417464699072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45980.417464699072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45980.417464699072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45980.417464699072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45980.417464699072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45980.417464699072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45980.417464699072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45980.417464699072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45980.417464699072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45980.417464699072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45980.417464699072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45980.417464699072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45980.417464699072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45980.417464699072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45980.417464699072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45980.417464699072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45980.417464699072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45980.417464699072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45980.417464699072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45980.417464699072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45980.417464699072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45980.417464699072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45980.417464699072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45980.417464699072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45980.417464699072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45980.417464699072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45980.417464699072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45980.417464699072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45980.417464699072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45980.417464699072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45980.417464699072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45980.417464699072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45980.417464699072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45980.417464699072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45980.417464699072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45980.417464699072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45980.417464699072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45980.417464699072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45980.417464699072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45980.417464699072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45980.417464699072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45980.417464699072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45980.417464699072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45980.417464699072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45980.417464699072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45980.417464699072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45980.417464699072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45980.417464699072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45980.417464699072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45980.417464699072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45980.417464699072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45980.417464699072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45980.417464699072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45980.417464699072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45980.417464699072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45980.417464699072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45980.417464699072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45980.417464699072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45980.417464699072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45980.417464699072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45980.417464699072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45980.417464699072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45980.417464699072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45980.417464699072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45980.417464699072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45980.417464699072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45980.417464699072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45980.417464699072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45980.417464699072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45980.417464699072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45980.417464699072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45980.417464699072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45980.417464699072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45980.417464699072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45980.417464699072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45980.417464699072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45980.417464699072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45980.417464699072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45980.417464699072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45980.417464699072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45980.417464699072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45980.417464699072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45980.417464699072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45980.417464699072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45980.417464699072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45980.417464699072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45980.417464699072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45980.417464699072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45980.417464699072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45980.417464699072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45980.417464699072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45980.417464699072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45980.417464699072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45980.417464699072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45980.417464699072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45980.417464699072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45980.417464699072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45980.417464699072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276.9367471064761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36966</v>
      </c>
      <c r="E3" s="94" t="s">
        <v>39104</v>
      </c>
      <c r="F3" s="95">
        <v>45980.052881944444</v>
      </c>
      <c r="G3" s="96">
        <f ca="1">IFERROR(NOW()-F3,"")</f>
        <v>0.36458275462791789</v>
      </c>
      <c r="H3" s="95">
        <v>45980.166921296295</v>
      </c>
      <c r="I3" s="113" t="str">
        <f>IFERROR(VLOOKUP(D3,DB!A:F,6,0),"")</f>
        <v>SCECO</v>
      </c>
      <c r="J3" s="113" t="str">
        <f>IFERROR(VLOOKUP(D3,DB!A:G,7,0),"")</f>
        <v>Dead</v>
      </c>
      <c r="K3" s="97" t="s">
        <v>39114</v>
      </c>
      <c r="L3" s="91" t="str">
        <f>IFERROR(VLOOKUP(D3,DB!A:I,9,0),"")</f>
        <v>Latis</v>
      </c>
    </row>
    <row r="4" spans="1:16" ht="15" customHeight="1">
      <c r="A4" s="113" t="s">
        <v>39115</v>
      </c>
      <c r="B4" s="113" t="str">
        <f>IFERROR(VLOOKUP(D4,DB!A:K,11,0),"")</f>
        <v>R4</v>
      </c>
      <c r="C4" s="93">
        <v>1</v>
      </c>
      <c r="D4" s="91" t="s">
        <v>36585</v>
      </c>
      <c r="E4" s="94" t="s">
        <v>39021</v>
      </c>
      <c r="F4" s="95">
        <v>45980.335636574076</v>
      </c>
      <c r="G4" s="96">
        <f ca="1">IFERROR(NOW()-F4,"")</f>
        <v>8.1828124995809048E-2</v>
      </c>
      <c r="H4" s="95">
        <v>45980.406793981485</v>
      </c>
      <c r="I4" s="113" t="str">
        <f>IFERROR(VLOOKUP(D4,DB!A:F,6,0),"")</f>
        <v>Generator-SG</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ref="G5:G66" ca="1" si="0">IFERROR(NOW()-F5,"")</f>
        <v>45980.417464699072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45980.417464699072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45980.417464699072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45980.417464699072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45980.417464699072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45980.417464699072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45980.417464699072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45980.417464699072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45980.417464699072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45980.417464699072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45980.417464699072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45980.417464699072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45980.417464699072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45980.417464699072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45980.417464699072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45980.417464699072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45980.417464699072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45980.417464699072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45980.417464699072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45980.417464699072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45980.417464699072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45980.417464699072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45980.417464699072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45980.417464699072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45980.417464699072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45980.417464699072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45980.417464699072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45980.417464699072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45980.417464699072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45980.417464699072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45980.417464699072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45980.417464699072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45980.417464699072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45980.417464699072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45980.417464699072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45980.417464699072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45980.417464699072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45980.417464699072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45980.417464699072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45980.417464699072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45980.417464699072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45980.417464699072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45980.417464699072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45980.417464699072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45980.417464699072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45980.417464699072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45980.417464699072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45980.417464699072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45980.417464699072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45980.417464699072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45980.417464699072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45980.417464699072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45980.417464699072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45980.417464699072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45980.417464699072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45980.417464699072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45980.417464699072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45980.417464699072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45980.417464699072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45980.417464699072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45980.417464699072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45980.417464699072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1">IFERROR(NOW()-F67,"")</f>
        <v>45980.417464699072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45980.417464699072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45980.417464699072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45980.417464699072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45980.417464699072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45980.417464699072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45980.417464699072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45980.417464699072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45980.417464699072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45980.417464699072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45980.417464699072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45980.417464699072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45980.417464699072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45980.417464699072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45980.417464699072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45980.417464699072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45980.417464699072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45980.417464699072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45980.417464699072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45980.417464699072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45980.417464699072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45980.417464699072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45980.417464699072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45980.417464699072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45980.417464699072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45980.417464699072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45980.417464699072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45980.417464699072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45980.417464699072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45980.417464699072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45980.417464699072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45980.417464699072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45980.417464699072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45980.417464699072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45980.417464699072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45980.417464699072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45980.417464699072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45980.417464699072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45980.417464699072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45980.417464699072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45980.417464699072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45980.417464699072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45980.417464699072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45980.417464699072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45980.417464699072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45980.417464699072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45980.417464699072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45980.417464699072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45980.417464699072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45980.417464699072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45980.417464699072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45980.417464699072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45980.417464699072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45980.417464699072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45980.417464699072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45980.417464699072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45980.417464699072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45980.417464699072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45980.417464699072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45980.417464699072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45980.417464699072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45980.417464699072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45980.417464699072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45980.417464699072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2">IFERROR(NOW()-F131,"")</f>
        <v>45980.417464699072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45980.417464699072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45980.417464699072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45980.417464699072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45980.417464699072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45980.417464699072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45980.417464699072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45980.417464699072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45980.417464699072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45980.417464699072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45980.417464699072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45980.417464699072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45980.417464699072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45980.417464699072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45980.417464699072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45980.417464699072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45980.417464699072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45980.417464699072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45980.417464699072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45980.417464699072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45980.417464699072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45980.417464699072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45980.417464699072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45980.417464699072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45980.417464699072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45980.417464699072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45980.417464699072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45980.417464699072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45980.417464699072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45980.417464699072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45980.417464699072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45980.417464699072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45980.417464699072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45980.417464699072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45980.417464699072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45980.417464699072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45980.417464699072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45980.417464699072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45980.417464699072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45980.417464699072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45980.417464699072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45980.417464699072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45980.417464699072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45980.417464699072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45980.417464699072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45980.417464699072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45980.417464699072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45980.417464699072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45980.417464699072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45980.417464699072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45980.417464699072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45980.417464699072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45980.417464699072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45980.417464699072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45980.417464699072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45980.417464699072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45980.417464699072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45980.417464699072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45980.417464699072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45980.417464699072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45980.417464699072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45980.417464699072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45980.417464699072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45980.417464699072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3">IFERROR(NOW()-F195,"")</f>
        <v>45980.417464699072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45980.417464699072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45980.417464699072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45980.417464699072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45980.417464699072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45980.417464699072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45980.417464699072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45980.417464699072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45980.417464699072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45980.417464699072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45980.417464699072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45980.417464699072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45980.417464699072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45980.417464699072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45980.417464699072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45980.417464699072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45980.417464699072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45980.417464699072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45980.417464699072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45980.417464699072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45980.417464699072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45980.417464699072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45980.417464699072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45980.417464699072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45980.417464699072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45980.417464699072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45980.417464699072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45980.417464699072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45980.417464699072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45980.417464699072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45980.417464699072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45980.417464699072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45980.417464699072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45980.417464699072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45980.417464699072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45980.417464699072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45980.417464699072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45980.417464699072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45980.417464699072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45980.417464699072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45980.417464699072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45980.417464699072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45980.417464699072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45980.417464699072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45980.417464699072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45980.417464699072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45980.417464699072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45980.417464699072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45980.417464699072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45980.417464699072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45980.417464699072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45980.417464699072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45980.417464699072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45980.417464699072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45980.417464699072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45980.417464699072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45980.417464699072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45980.417464699072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45980.417464699072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45980.417464699072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45980.417464699072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45980.417464699072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45980.417464699072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45980.417464699072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4">IFERROR(NOW()-F259,"")</f>
        <v>45980.417464699072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45980.417464699072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45980.417464699072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45980.417464699072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45980.417464699072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45980.417464699072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45980.417464699072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45980.417464699072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45980.417464699072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45980.417464699072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45980.417464699072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45980.417464699072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45980.417464699072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45980.417464699072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45980.417464699072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45980.417464699072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45980.417464699072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45980.417464699072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45980.417464699072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45980.417464699072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45980.417464699072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45980.417464699072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45980.417464699072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45980.417464699072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45980.417464699072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45980.417464699072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45980.417464699072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45980.417464699072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45980.417464699072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45980.417464699072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45980.417464699072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45980.417464699072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45980.417464699072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45980.417464699072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45980.417464699072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45980.417464699072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45980.417464699072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45980.417464699072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45980.417464699072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45980.417464699072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45980.417464699072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45980.417464699072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45980.417464699072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45980.417464699072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45980.417464699072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45980.417464699072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45980.417464699072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45980.417464699072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45980.417464699072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45980.417464699072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45980.417464699072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45980.417464699072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45980.417464699072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45980.417464699072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45980.417464699072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45980.417464699072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45980.417464699072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45980.417464699072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45980.417464699072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45980.417464699072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45980.417464699072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45980.417464699072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45980.417464699072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45980.417464699072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5">IFERROR(NOW()-F323,"")</f>
        <v>45980.417464699072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45980.417464699072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45980.417464699072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45980.417464699072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45980.417464699072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45980.417464699072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45980.417464699072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45980.417464699072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45980.417464699072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45980.417464699072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45980.417464699072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45980.417464699072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45980.417464699072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45980.417464699072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45980.417464699072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45980.417464699072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45980.417464699072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45980.417464699072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45980.417464699072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45980.417464699072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45980.417464699072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45980.417464699072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45980.417464699072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45980.417464699072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45980.417464699072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45980.417464699072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45980.417464699072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45980.417464699072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45980.417464699072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45980.417464699072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45980.417464699072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45980.417464699072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45980.417464699072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45980.417464699072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45980.417464699072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45980.417464699072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45980.417464699072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45980.417464699072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45980.417464699072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45980.417464699072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45980.417464699072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45980.417464699072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45980.417464699072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45980.417464699072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45980.417464699072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45980.417464699072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45980.417464699072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45980.417464699072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45980.417464699072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45980.417464699072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45980.417464699072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45980.417464699072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45980.417464699072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45980.417464699072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45980.417464699072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45980.417464699072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45980.417464699072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45980.417464699072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45980.417464699072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45980.417464699072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45980.417464699072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45980.417464699072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45980.417464699072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45980.417464699072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50" ca="1" si="6">IFERROR(NOW()-F387,"")</f>
        <v>45980.417464699072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45980.417464699072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45980.417464699072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45980.417464699072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45980.417464699072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45980.417464699072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45980.417464699072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45980.417464699072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45980.417464699072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45980.417464699072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45980.417464699072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45980.417464699072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45980.417464699072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45980.417464699072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45980.417464699072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45980.417464699072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45980.417464699072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45980.417464699072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45980.417464699072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45980.417464699072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45980.417464699072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45980.417464699072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45980.417464699072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45980.417464699072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45980.417464699072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45980.417464699072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45980.417464699072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45980.417464699072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45980.417464699072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45980.417464699072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45980.417464699072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45980.417464699072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45980.417464699072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45980.417464699072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45980.417464699072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45980.417464699072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45980.417464699072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45980.417464699072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45980.417464699072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45980.417464699072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45980.417464699072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45980.417464699072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45980.417464699072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45980.417464699072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45980.417464699072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45980.417464699072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45980.417464699072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45980.417464699072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45980.417464699072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45980.417464699072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45980.417464699072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45980.417464699072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45980.417464699072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45980.417464699072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45980.417464699072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45980.417464699072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45980.417464699072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45980.417464699072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45980.417464699072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45980.417464699072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45980.417464699072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45980.417464699072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45980.417464699072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45980.417464699072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ref="G451:G496" ca="1" si="7">IFERROR(NOW()-F451,"")</f>
        <v>45980.417464699072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45980.417464699072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45980.417464699072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45980.417464699072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45980.417464699072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45980.417464699072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45980.417464699072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45980.417464699072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45980.417464699072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45980.417464699072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45980.417464699072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45980.417464699072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45980.417464699072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45980.417464699072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45980.417464699072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45980.417464699072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45980.417464699072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45980.417464699072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45980.417464699072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45980.417464699072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45980.417464699072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45980.417464699072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45980.417464699072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45980.417464699072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45980.417464699072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45980.417464699072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45980.417464699072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45980.417464699072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45980.417464699072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45980.417464699072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45980.417464699072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45980.417464699072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45980.417464699072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45980.417464699072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45980.417464699072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45980.417464699072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45980.417464699072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45980.417464699072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45980.417464699072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45980.417464699072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45980.417464699072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45980.417464699072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45980.417464699072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45980.417464699072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45980.417464699072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45980.417464699072</v>
      </c>
      <c r="H496" s="95"/>
      <c r="I496" s="113" t="str">
        <f>IFERROR(VLOOKUP(D496,DB!A:F,6,0),"")</f>
        <v/>
      </c>
      <c r="J496" s="113" t="str">
        <f>IFERROR(VLOOKUP(D496,DB!A:G,7,0),"")</f>
        <v/>
      </c>
      <c r="K496" s="97"/>
      <c r="L496" s="91" t="str">
        <f>IFERROR(VLOOKUP(D496,DB!A:I,9,0),"")</f>
        <v/>
      </c>
    </row>
  </sheetData>
  <dataValidations count="2">
    <dataValidation allowBlank="1" showInputMessage="1" showErrorMessage="1" sqref="E1" xr:uid="{A4F81451-56CC-4543-9497-104C4E44EE4B}"/>
    <dataValidation type="list" allowBlank="1" showInputMessage="1" showErrorMessage="1" sqref="E2:E4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88.585404513883987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54.228587384255661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31.756353587959893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2.9026614583344781</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45980.417464699072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45980.417464699072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45980.417464699072</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45980.417464699072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45980.417464699072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45980.417464699072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45980.417464699072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45980.417464699072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45980.417464699072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45980.417464699072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45980.417464699072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45980.417464699072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45980.417464699072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45980.417464699072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45980.417464699072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45980.417464699072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45980.417464699072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45980.417464699072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45980.417464699072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45980.417464699072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45980.417464699072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45980.417464699072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45980.417464699072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45980.417464699072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45980.417464699072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45980.417464699072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45980.417464699072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45980.417464699072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45980.417464699072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45980.417464699072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45980.417464699072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45980.417464699072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45980.417464699072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45980.417464699072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45980.417464699072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45980.417464699072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45980.417464699072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45980.417464699072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45980.417464699072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45980.417464699072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45980.417464699072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45980.417464699072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45980.417464699072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45980.417464699072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45980.417464699072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45980.417464699072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45980.417464699072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45980.417464699072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45980.417464699072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45980.417464699072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45980.417464699072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45980.417464699072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45980.417464699072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45980.417464699072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45980.417464699072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45980.417464699072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45980.417464699072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45980.417464699072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45980.417464699072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45980.417464699072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45980.417464699072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45980.417464699072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45980.417464699072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45980.417464699072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45980.417464699072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45980.417464699072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45980.417464699072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45980.417464699072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45980.417464699072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45980.417464699072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45980.417464699072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45980.417464699072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45980.417464699072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45980.417464699072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45980.417464699072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45980.417464699072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45980.417464699072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45980.417464699072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45980.417464699072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45980.417464699072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45980.417464699072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45980.417464699072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45980.417464699072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45980.417464699072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45980.417464699072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45980.417464699072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45980.417464699072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45980.417464699072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45980.417464699072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45980.417464699072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45980.417464699072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45980.417464699072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45980.417464699072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45980.417464699072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45980.417464699072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45980.417464699072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45980.417464699072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45980.417464699072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45980.417464699072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45980.417464699072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45980.417464699072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45980.417464699072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45980.417464699072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45980.417464699072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45980.417464699072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45980.417464699072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45980.417464699072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45980.417464699072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45980.417464699072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45980.417464699072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45980.417464699072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45980.417464699072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45980.417464699072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45980.417464699072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45980.417464699072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45980.417464699072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45980.417464699072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45980.417464699072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45980.417464699072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45980.417464699072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45980.417464699072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45980.417464699072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45980.417464699072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45980.417464699072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45980.417464699072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45980.417464699072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45980.417464699072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45980.417464699072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45980.417464699072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45980.417464699072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45980.417464699072</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45980.417464699072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45980.417464699072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45980.417464699072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45980.417464699072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45980.417464699072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45980.417464699072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45980.417464699072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45980.417464699072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45980.417464699072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45980.417464699072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45980.417464699072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45980.417464699072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45980.417464699072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45980.417464699072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45980.417464699072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45980.417464699072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45980.417464699072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45980.417464699072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45980.417464699072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45980.417464699072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45980.417464699072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45980.417464699072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45980.417464699072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45980.417464699072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45980.417464699072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45980.417464699072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45980.417464699072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45980.417464699072</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3</v>
      </c>
      <c r="D2" s="119" t="s">
        <v>34485</v>
      </c>
      <c r="E2" s="109" t="s">
        <v>39021</v>
      </c>
      <c r="F2" s="121">
        <v>45980.391828703701</v>
      </c>
      <c r="G2" s="104">
        <f t="shared" ref="G2:G30" ca="1" si="0">IFERROR(NOW()-F2,"-")</f>
        <v>2.5635995370976161E-2</v>
      </c>
      <c r="H2" s="121">
        <v>45980.391828703701</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45980.417464699072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45980.417464699072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45980.417464699072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45980.417464699072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45980.417464699072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45980.417464699072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45980.417464699072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45980.417464699072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45980.417464699072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45980.417464699072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45980.417464699072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45980.417464699072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45980.417464699072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45980.417464699072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45980.417464699072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45980.417464699072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45980.417464699072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45980.417464699072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45980.417464699072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45980.417464699072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45980.417464699072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45980.417464699072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45980.417464699072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45980.417464699072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45980.417464699072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45980.417464699072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45980.417464699072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45980.417464699072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45980.417464699072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45980.417464699072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45980.417464699072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45980.417464699072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45980.417464699072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45980.417464699072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45980.417464699072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45980.417464699072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45980.417464699072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45980.417464699072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45980.417464699072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45980.417464699072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45980.417464699072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45980.417464699072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45980.417464699072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45980.417464699072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45980.417464699072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45980.417464699072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45980.417464699072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45980.417464699072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45980.417464699072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45980.417464699072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45980.417464699072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45980.417464699072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45980.417464699072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45980.417464699072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45980.417464699072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45980.417464699072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45980.417464699072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45980.417464699072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45980.417464699072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45980.417464699072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45980.417464699072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45980.417464699072</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